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E:\Práce - rozpočty\1 Práce - rozpočtování ŽL\34 MAJAG\2025\2 Foye Kopřivnice\RP rev 15.9.2029\"/>
    </mc:Choice>
  </mc:AlternateContent>
  <xr:revisionPtr revIDLastSave="0" documentId="8_{32D5FEB3-157F-4C43-99B3-443BDFCF9BB5}" xr6:coauthVersionLast="47" xr6:coauthVersionMax="47" xr10:uidLastSave="{00000000-0000-0000-0000-000000000000}"/>
  <bookViews>
    <workbookView xWindow="-120" yWindow="-120" windowWidth="30960" windowHeight="16920" xr2:uid="{00000000-000D-0000-FFFF-FFFF00000000}"/>
  </bookViews>
  <sheets>
    <sheet name="Pokyny pro vyplnění" sheetId="11" r:id="rId1"/>
    <sheet name="Stavba" sheetId="1" r:id="rId2"/>
    <sheet name="VzorPolozky" sheetId="10" state="hidden" r:id="rId3"/>
    <sheet name="SO01 01.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'SO01 01.01 Pol'!$1:$7</definedName>
    <definedName name="oadresa">Stavba!$D$6</definedName>
    <definedName name="Objednatel" localSheetId="1">Stavba!$D$5</definedName>
    <definedName name="Objekt" localSheetId="1">Stavba!$B$38</definedName>
    <definedName name="_xlnm.Print_Area" localSheetId="3">'SO01 01.01 Pol'!$A$1:$Y$82</definedName>
    <definedName name="_xlnm.Print_Area" localSheetId="1">Stavba!$A$1:$J$104</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3" i="1" l="1"/>
  <c r="I102" i="1"/>
  <c r="I101" i="1"/>
  <c r="G42" i="1"/>
  <c r="F42" i="1"/>
  <c r="G41" i="1"/>
  <c r="F41" i="1"/>
  <c r="G39" i="1"/>
  <c r="F39" i="1"/>
  <c r="G81" i="12"/>
  <c r="BA77" i="12"/>
  <c r="BA73" i="12"/>
  <c r="BA56" i="12"/>
  <c r="BA53" i="12"/>
  <c r="BA45" i="12"/>
  <c r="BA43" i="12"/>
  <c r="BA41" i="12"/>
  <c r="BA39" i="12"/>
  <c r="BA33" i="12"/>
  <c r="BA31" i="12"/>
  <c r="BA26" i="12"/>
  <c r="BA23" i="12"/>
  <c r="BA21" i="12"/>
  <c r="BA19" i="12"/>
  <c r="BA16" i="12"/>
  <c r="BA14" i="12"/>
  <c r="BA10" i="12"/>
  <c r="G9" i="12"/>
  <c r="I9" i="12"/>
  <c r="I8" i="12" s="1"/>
  <c r="K9" i="12"/>
  <c r="K8" i="12" s="1"/>
  <c r="M9" i="12"/>
  <c r="O9" i="12"/>
  <c r="O8" i="12" s="1"/>
  <c r="Q9" i="12"/>
  <c r="Q8" i="12" s="1"/>
  <c r="V9" i="12"/>
  <c r="G13" i="12"/>
  <c r="M13" i="12" s="1"/>
  <c r="I13" i="12"/>
  <c r="K13" i="12"/>
  <c r="O13" i="12"/>
  <c r="Q13" i="12"/>
  <c r="V13" i="12"/>
  <c r="G15" i="12"/>
  <c r="I15" i="12"/>
  <c r="K15" i="12"/>
  <c r="M15" i="12"/>
  <c r="O15" i="12"/>
  <c r="Q15" i="12"/>
  <c r="V15" i="12"/>
  <c r="G17" i="12"/>
  <c r="M17" i="12" s="1"/>
  <c r="I17" i="12"/>
  <c r="K17" i="12"/>
  <c r="O17" i="12"/>
  <c r="Q17" i="12"/>
  <c r="V17" i="12"/>
  <c r="G18" i="12"/>
  <c r="I18" i="12"/>
  <c r="K18" i="12"/>
  <c r="M18" i="12"/>
  <c r="O18" i="12"/>
  <c r="Q18" i="12"/>
  <c r="V18" i="12"/>
  <c r="G20" i="12"/>
  <c r="M20" i="12" s="1"/>
  <c r="I20" i="12"/>
  <c r="K20" i="12"/>
  <c r="O20" i="12"/>
  <c r="Q20" i="12"/>
  <c r="V20" i="12"/>
  <c r="V8" i="12" s="1"/>
  <c r="G22" i="12"/>
  <c r="M22" i="12" s="1"/>
  <c r="I22" i="12"/>
  <c r="K22" i="12"/>
  <c r="O22" i="12"/>
  <c r="Q22" i="12"/>
  <c r="V22" i="12"/>
  <c r="G24" i="12"/>
  <c r="G8" i="12" s="1"/>
  <c r="I24" i="12"/>
  <c r="K24" i="12"/>
  <c r="O24" i="12"/>
  <c r="Q24" i="12"/>
  <c r="V24" i="12"/>
  <c r="G25" i="12"/>
  <c r="I25" i="12"/>
  <c r="K25" i="12"/>
  <c r="M25" i="12"/>
  <c r="O25" i="12"/>
  <c r="Q25" i="12"/>
  <c r="V25" i="12"/>
  <c r="G29" i="12"/>
  <c r="M29" i="12" s="1"/>
  <c r="I29" i="12"/>
  <c r="K29" i="12"/>
  <c r="O29" i="12"/>
  <c r="Q29" i="12"/>
  <c r="V29" i="12"/>
  <c r="G30" i="12"/>
  <c r="I30" i="12"/>
  <c r="K30" i="12"/>
  <c r="M30" i="12"/>
  <c r="O30" i="12"/>
  <c r="Q30" i="12"/>
  <c r="V30" i="12"/>
  <c r="G34" i="12"/>
  <c r="M34" i="12" s="1"/>
  <c r="I34" i="12"/>
  <c r="K34" i="12"/>
  <c r="O34" i="12"/>
  <c r="Q34" i="12"/>
  <c r="V34" i="12"/>
  <c r="G36" i="12"/>
  <c r="M36" i="12" s="1"/>
  <c r="I36" i="12"/>
  <c r="I35" i="12" s="1"/>
  <c r="K36" i="12"/>
  <c r="K35" i="12" s="1"/>
  <c r="O36" i="12"/>
  <c r="O35" i="12" s="1"/>
  <c r="Q36" i="12"/>
  <c r="V36" i="12"/>
  <c r="V35" i="12" s="1"/>
  <c r="G38" i="12"/>
  <c r="M38" i="12" s="1"/>
  <c r="I38" i="12"/>
  <c r="K38" i="12"/>
  <c r="O38" i="12"/>
  <c r="Q38" i="12"/>
  <c r="V38" i="12"/>
  <c r="G40" i="12"/>
  <c r="G35" i="12" s="1"/>
  <c r="I40" i="12"/>
  <c r="K40" i="12"/>
  <c r="O40" i="12"/>
  <c r="Q40" i="12"/>
  <c r="V40" i="12"/>
  <c r="G42" i="12"/>
  <c r="I42" i="12"/>
  <c r="K42" i="12"/>
  <c r="M42" i="12"/>
  <c r="O42" i="12"/>
  <c r="Q42" i="12"/>
  <c r="V42" i="12"/>
  <c r="G44" i="12"/>
  <c r="M44" i="12" s="1"/>
  <c r="I44" i="12"/>
  <c r="K44" i="12"/>
  <c r="O44" i="12"/>
  <c r="Q44" i="12"/>
  <c r="V44" i="12"/>
  <c r="G46" i="12"/>
  <c r="I46" i="12"/>
  <c r="K46" i="12"/>
  <c r="M46" i="12"/>
  <c r="O46" i="12"/>
  <c r="Q46" i="12"/>
  <c r="V46" i="12"/>
  <c r="G48" i="12"/>
  <c r="M48" i="12" s="1"/>
  <c r="I48" i="12"/>
  <c r="K48" i="12"/>
  <c r="O48" i="12"/>
  <c r="Q48" i="12"/>
  <c r="V48" i="12"/>
  <c r="G50" i="12"/>
  <c r="M50" i="12" s="1"/>
  <c r="I50" i="12"/>
  <c r="K50" i="12"/>
  <c r="O50" i="12"/>
  <c r="Q50" i="12"/>
  <c r="Q35" i="12" s="1"/>
  <c r="V50" i="12"/>
  <c r="G52" i="12"/>
  <c r="M52" i="12" s="1"/>
  <c r="I52" i="12"/>
  <c r="K52" i="12"/>
  <c r="O52" i="12"/>
  <c r="Q52" i="12"/>
  <c r="V52" i="12"/>
  <c r="G57" i="12"/>
  <c r="M57" i="12" s="1"/>
  <c r="I57" i="12"/>
  <c r="K57" i="12"/>
  <c r="O57" i="12"/>
  <c r="Q57" i="12"/>
  <c r="V57" i="12"/>
  <c r="G59" i="12"/>
  <c r="M59" i="12" s="1"/>
  <c r="I59" i="12"/>
  <c r="K59" i="12"/>
  <c r="O59" i="12"/>
  <c r="Q59" i="12"/>
  <c r="V59" i="12"/>
  <c r="G61" i="12"/>
  <c r="I61" i="12"/>
  <c r="K61" i="12"/>
  <c r="M61" i="12"/>
  <c r="O61" i="12"/>
  <c r="Q61" i="12"/>
  <c r="V61" i="12"/>
  <c r="G63" i="12"/>
  <c r="K63" i="12"/>
  <c r="Q63" i="12"/>
  <c r="G64" i="12"/>
  <c r="I64" i="12"/>
  <c r="I63" i="12" s="1"/>
  <c r="K64" i="12"/>
  <c r="M64" i="12"/>
  <c r="M63" i="12" s="1"/>
  <c r="O64" i="12"/>
  <c r="Q64" i="12"/>
  <c r="V64" i="12"/>
  <c r="V63" i="12" s="1"/>
  <c r="G72" i="12"/>
  <c r="M72" i="12" s="1"/>
  <c r="I72" i="12"/>
  <c r="K72" i="12"/>
  <c r="O72" i="12"/>
  <c r="O63" i="12" s="1"/>
  <c r="Q72" i="12"/>
  <c r="V72" i="12"/>
  <c r="AE81" i="12"/>
  <c r="I20" i="1"/>
  <c r="I19" i="1"/>
  <c r="I18" i="1"/>
  <c r="I17" i="1"/>
  <c r="I16" i="1"/>
  <c r="I104" i="1"/>
  <c r="J102" i="1" s="1"/>
  <c r="AZ95" i="1"/>
  <c r="AZ91" i="1"/>
  <c r="AZ90" i="1"/>
  <c r="AZ88" i="1"/>
  <c r="AZ86" i="1"/>
  <c r="AZ84" i="1"/>
  <c r="AZ82" i="1"/>
  <c r="AZ78" i="1"/>
  <c r="AZ74" i="1"/>
  <c r="AZ72" i="1"/>
  <c r="AZ70" i="1"/>
  <c r="AZ68" i="1"/>
  <c r="AZ66" i="1"/>
  <c r="AZ64" i="1"/>
  <c r="AZ60" i="1"/>
  <c r="AZ58" i="1"/>
  <c r="AZ54" i="1"/>
  <c r="AZ52" i="1"/>
  <c r="AZ49" i="1"/>
  <c r="AZ48" i="1"/>
  <c r="F43" i="1"/>
  <c r="G23" i="1" s="1"/>
  <c r="G43" i="1"/>
  <c r="G25" i="1" s="1"/>
  <c r="A25" i="1" s="1"/>
  <c r="H42" i="1"/>
  <c r="I42" i="1" s="1"/>
  <c r="H40" i="1"/>
  <c r="H39" i="1"/>
  <c r="H43" i="1" s="1"/>
  <c r="J28" i="1"/>
  <c r="J26" i="1"/>
  <c r="G38" i="1"/>
  <c r="F38" i="1"/>
  <c r="J23" i="1"/>
  <c r="J24" i="1"/>
  <c r="J25" i="1"/>
  <c r="J27" i="1"/>
  <c r="E24" i="1"/>
  <c r="E26" i="1"/>
  <c r="J103" i="1" l="1"/>
  <c r="H41" i="1"/>
  <c r="I41" i="1" s="1"/>
  <c r="A26" i="1"/>
  <c r="G26" i="1"/>
  <c r="A23" i="1"/>
  <c r="G28" i="1"/>
  <c r="AF81" i="12"/>
  <c r="M40" i="12"/>
  <c r="M35" i="12" s="1"/>
  <c r="M24" i="12"/>
  <c r="M8" i="12" s="1"/>
  <c r="I21" i="1"/>
  <c r="J101" i="1"/>
  <c r="I39" i="1"/>
  <c r="I43" i="1" s="1"/>
  <c r="J104" i="1" l="1"/>
  <c r="G24" i="1"/>
  <c r="A27" i="1" s="1"/>
  <c r="A24" i="1"/>
  <c r="J39" i="1"/>
  <c r="J43" i="1" s="1"/>
  <c r="J42" i="1"/>
  <c r="J41"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Michaela Dvořáčková</author>
  </authors>
  <commentList>
    <comment ref="S6" authorId="0" shapeId="0" xr:uid="{1E3D3CEB-849B-49F8-9257-459CDF34EBA0}">
      <text>
        <r>
          <rPr>
            <sz val="9"/>
            <color indexed="81"/>
            <rFont val="Tahoma"/>
            <family val="2"/>
            <charset val="238"/>
          </rPr>
          <t>Jedná se o informaci, zda se jedná o položku, která je do rozpočtu zadána z cenové soustavy RTS, nebo vlastní.</t>
        </r>
      </text>
    </comment>
    <comment ref="T6" authorId="0" shapeId="0" xr:uid="{B9F2BBD4-93C8-44A1-A07B-55348939B4B1}">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<sst xmlns="http://schemas.openxmlformats.org/spreadsheetml/2006/main" count="463" uniqueCount="220">
  <si>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</si>
  <si>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</si>
  <si>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</si>
  <si>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</si>
  <si>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</si>
  <si>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</si>
  <si>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</si>
  <si>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</si>
  <si>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</si>
  <si>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</si>
  <si>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</si>
  <si>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</si>
  <si>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</si>
  <si>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</si>
  <si>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</si>
  <si>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</si>
  <si>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</si>
  <si>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</si>
  <si>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</si>
  <si>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</si>
  <si>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</si>
  <si>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</si>
  <si>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</si>
  <si>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</si>
  <si>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</si>
  <si>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</si>
  <si>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</si>
  <si>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</si>
  <si>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</si>
  <si>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</si>
  <si>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</si>
  <si>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</si>
  <si>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</si>
  <si>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</si>
  <si>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</si>
  <si>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</si>
  <si>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</si>
  <si>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</si>
  <si>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</si>
  <si>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</si>
  <si>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</si>
  <si>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</si>
  <si>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</si>
  <si>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01.01</t>
  </si>
  <si>
    <t>Gastrovybavení</t>
  </si>
  <si>
    <t>SO01</t>
  </si>
  <si>
    <t>Rekonstrukce foyer</t>
  </si>
  <si>
    <t>Objekt:</t>
  </si>
  <si>
    <t>Rozpočet:</t>
  </si>
  <si>
    <t>MD250307_D_rev1</t>
  </si>
  <si>
    <t>Rekonstrukce foyer městského úřadu v Kopřivnici</t>
  </si>
  <si>
    <t>Stavba</t>
  </si>
  <si>
    <t>Stavební objekt</t>
  </si>
  <si>
    <t>Celkem za stavbu</t>
  </si>
  <si>
    <t>CZK</t>
  </si>
  <si>
    <t>#POPS</t>
  </si>
  <si>
    <t>Popis stavby: MD250307_D_rev1 - Rekonstrukce foyer městského úřadu v Kopřivnici</t>
  </si>
  <si>
    <t>#POPO</t>
  </si>
  <si>
    <t>Popis objektu: SO01 - Rekonstrukce foyer</t>
  </si>
  <si>
    <t>#POPR</t>
  </si>
  <si>
    <t>Popis rozpočtu: 01.01 - Gastrovybavení</t>
  </si>
  <si>
    <t>MATERIÁLY A ZPRACOVÁNÍ NEREZOVÉHO NÁBYTKU</t>
  </si>
  <si>
    <t>"Dle legislativy platné v ČR musí všechny výrobky splňovat požadavky dané nařízením vlády č. 170/1997 Sb., kterými se stanoví technické požadavky na strojní zařízení , ve znění nařízení vlády č. 15/1999 Sb., nařízení vlády č. 283/ Sb. a nařízení vlády č. 251/2003 Sb.</t>
  </si>
  <si>
    <t>Povrchy</t>
  </si>
  <si>
    <t>Skupiny výrobků patřící k sobě jsou v jednotném designu. Toto platí pro všechny výrobky. Všechny hrany, řezy a ohyby musí být hladké a odjehlené.</t>
  </si>
  <si>
    <t>Materiá</t>
  </si>
  <si>
    <t>Pokud se uvádí materiál nerezová ocel nebo zkratka CNS, míní se materiál 1.4301.</t>
  </si>
  <si>
    <t>Sváry</t>
  </si>
  <si>
    <t>Svařované a montované spoje nesmí mít žádné odlišné zabarvení, při pohledu musí být horní plochy sváru hladké, bez dutin a porézních míst, tak, aby žádný přechod nebyl zřejmý a viditelný.</t>
  </si>
  <si>
    <t>Minimální síly a provedení materiálů</t>
  </si>
  <si>
    <t>- pracovní deska: minimálně 1,5 mm nerezový plech, celková min. tl. pracovní desky 40 mm, pokud není určeno jinak</t>
  </si>
  <si>
    <t>- CNS obložení a spodní obložení CNS: minimálně 0,8 mm</t>
  </si>
  <si>
    <t>- sokl CNS: minimálně 1,5 mm</t>
  </si>
  <si>
    <t>Provedení minimálně HS dle DIN 18865-9</t>
  </si>
  <si>
    <t>Pracovní desky</t>
  </si>
  <si>
    <t>Všechny pracovní desky musí být zhotoveny dle měření na stavbě – včetně rozměru/ úhlu rohů. Ohyby nahoru a dolů jsou tak zpracovány, že nehrozí žádné ostré hrany – okraje zcela uzavřeny. Desky zhotoveny z jednoho kusu, v případě spojů svařeny nebo montovány tak, že není vidět žádný rozdíl. Přechod mezi deskami stejně vysoký, bez nerovností, čistý a utěsněný. Uchycení spodních podestaveb nebo výztuh na prac.desce nesmí být pomocí nýtů, šroubů, svorníků, které by procházely skrz pracovní desku. Pokud je to požadováno, mohou být svorníky z CNS navařeny na spodní straně desky tak, aby na horní straně desky nebyly žádné sváry viditelné. Deska min. 40 mm silná, spodní strana na viditelných místech uzavřena CNS plechem. Volná strana pracovní desky musí být uzavřena pod 45 stupni s odkapovým nosem s odpovídajícím přesahem k podestavbě. Dřevotříska jako výztuha není přípustná. Strany desek ležící u zdi musí být 40 mm olemovány a zahnuty / bez ostrých hran/."</t>
  </si>
  <si>
    <t>Dřezy</t>
  </si>
  <si>
    <t>Všechny dřezy musí být se zakulacenými rohy a svahem k výpusti. Mohou být hladké nebo profilované. Na spodní hraně osazeny proti vlhkosti odolným protihlukovým materiálem.</t>
  </si>
  <si>
    <t>POTVRZENÍ SPECIFIKACE</t>
  </si>
  <si>
    <t>"Každý uchazeč doloží splnění specifikace a soupisu minimální standardů technickými listy poskytnutými v českém jazyce dle požadavku ve specifikaci. V případě odchýlení od projektové dokumentace je povinnen prokazatelně upozornit na rozdíl mezi dokumentací a nabízeným řešením samostatným soupisem, kde budou odchylky přehledně a viditelně označeny. Uvedené rozměry a příkony jsou v toleranci +- 5 %. Uchazeč doloží potvrzením od dodavatele, že je oficiálním smluvním servisním partnerem nabízené technologie a je plně proškolen pro záruční a mimozáruční servisní úkony (požadavek pro zařízení, která je povinnen doložit technickým listem).</t>
  </si>
  <si>
    <t>Jsou-li ve výkazu výměr uvedeny odkazy na firmy, názvy nebo specifická označení výrobků apod., jsou takové odkazy pouze informativní a slouží pouze pro určení technické úrovně a provozních parametrů. Z zhotoviteli umožňují v souladu s §182, zákona č. 134/2016 Sb. o veřejných zakázkách použít i jiných kvalitativně a technicky srovnatelných zařízení, která mají minimálně stejnou kvalitu, účinnost a výkon, parametry použití. S odkazem na první odstavec musí však prokazatelně upozornit na rozdíly."</t>
  </si>
  <si>
    <t>Rekapitulace dílů</t>
  </si>
  <si>
    <t>Typ dílu</t>
  </si>
  <si>
    <t>01</t>
  </si>
  <si>
    <t>Kavárna</t>
  </si>
  <si>
    <t>02</t>
  </si>
  <si>
    <t>Zázemí</t>
  </si>
  <si>
    <t>03</t>
  </si>
  <si>
    <t>DOPRAVA A MONTÁŽ ZAŘÍZENÍ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</si>
  <si>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</si>
  <si>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</si>
  <si>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</si>
  <si>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</si>
  <si>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</si>
  <si>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</si>
  <si>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</si>
  <si>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</si>
  <si>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</si>
  <si>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</si>
  <si>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</si>
  <si>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</si>
  <si>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</si>
  <si>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</si>
  <si>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</si>
  <si>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</si>
  <si>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</si>
  <si>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</si>
  <si>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</si>
  <si>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</si>
  <si>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</si>
  <si>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</si>
  <si>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</si>
  <si>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</si>
  <si>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</si>
  <si>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</si>
  <si>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</si>
  <si>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</si>
  <si>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</si>
  <si>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</si>
  <si>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</si>
  <si>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A01</t>
  </si>
  <si>
    <t>PROSKLENÁ VITRÍNA, OBSLUŽNÁ 990x735x1344 mm</t>
  </si>
  <si>
    <t>ks</t>
  </si>
  <si>
    <t>Vlastní</t>
  </si>
  <si>
    <t>Indiv</t>
  </si>
  <si>
    <t>Práce</t>
  </si>
  <si>
    <t>Běžná</t>
  </si>
  <si>
    <t>POL1_</t>
  </si>
  <si>
    <t>Elektrická chladicí vitrína v obslužném provedení pro prezentaci chlazených výrobků. Transparentní dvojitá kalená skla bez barevného potisku a výklopné čelní sklo umožňují snadné čištění, zadní posuvná dvířka usnadňují obsluhu, LED osvětlení nad každou policí zajišťuje rovnoměrné nasvícení vystaveného sortimentu. Vnitřní uspořádání tvoří kalené skleněné police. Ventilační chlazení s elektronickou řídicí jednotkou zajišťuje stabilní teplotu, automatické odtávání a odpařování kondenzátu snižuje nároky na údržbu a výsuvný agregát urychluje servisní zásahy. Chladicí okruh používá chladivo R290 a teplotní rozsah činí +4 až +8 °C při okolních podmínkách +25 °C a 60 % relativní vlhkosti. Energetická třída C, nebo lepšÍ. Spotřeba elektrické energie 3kW / 24h.</t>
  </si>
  <si>
    <t>POP</t>
  </si>
  <si>
    <t/>
  </si>
  <si>
    <t>Součástí dodávky GASTRO není opláštění vitríny. Nutné koordinovat s dodávkou interiéru.</t>
  </si>
  <si>
    <t>A03</t>
  </si>
  <si>
    <t>PROSKLENÁ NÁPOJOVÁ VITRÍNA 920x530x850 mm</t>
  </si>
  <si>
    <t>Prosklená vitrína, posuvná dvířka, opláštění z eloxovaného hliníku, roštové police, dvojité sklo, vnitřní osvětlení. Chladivo R600a, minimálně 2x ventilátor, kapacita minimálně 220 litrů. Rozsah teploty +2 až +8 °C.</t>
  </si>
  <si>
    <t>A04</t>
  </si>
  <si>
    <t>OHŘÍVAČ TALÍŘŮ, REŽON 800x422x820 mm</t>
  </si>
  <si>
    <t>Nerezové provedení, 2x dvířko, ovladač regulující vnitřní teplotu, rozsah vnitřní teploty +30 až +90 °C.</t>
  </si>
  <si>
    <t>A04a</t>
  </si>
  <si>
    <t>VÝDEJNÍ PULT - DODÁVKA INTERIÉRU , neoceňovat</t>
  </si>
  <si>
    <t>Kalkul</t>
  </si>
  <si>
    <t>A05</t>
  </si>
  <si>
    <t>PRACOVNÍ STŮL, ZÁSUVKA, KNOCK BOX 800x700x900 mm</t>
  </si>
  <si>
    <t>Pracovní stůl skříňový, uzavřený dvířky, 2x zásuvka pod pracovní deskou (zásuvka s převýsuvem), knock box v jedné zásuvce. Hygienický standard HS, instalováno na nerezovém rámovém soklu.</t>
  </si>
  <si>
    <t>A05a</t>
  </si>
  <si>
    <t>PRACOVNÍ STŮL, BLOK ZÁSUVEK 1000x700x900 mm</t>
  </si>
  <si>
    <t>Pracovní stůl skříňový, vlevo uzavřený dvířky, střední výškově nastavitelná police. Vpravo blok zásuvek (zátežové provedení, převýsuv) pro uložení skla a inventáře, instalováno na nerezovém rámovém soklu, hygienický standard minimálně HS. Společná pracovní deska s pozicí A05.</t>
  </si>
  <si>
    <t>A06</t>
  </si>
  <si>
    <t>PRACOVNÍ STŮL, DŘEZ, UMYVADLO 1550x700x900 mm</t>
  </si>
  <si>
    <t>Pracovní stůl skříňový, vlevo prostor pro podpultovou myčku nádobí, uprostřed skříňka uzavřená dvířky, vpravo výsuvný koš. Prolamovaná pracovní plocha, dřez minimálně 400x400 mm včetně baterie, umyvadlo minimálně GN 1/2 včetně baterie. Částečně instalováno na nerezovém rámovém soklu, hygienický standard minimálně HS.</t>
  </si>
  <si>
    <t>A07</t>
  </si>
  <si>
    <t>NÁSTĚNNÉ POLICE - DODÁVKA INTERIÉRU neoceňovat</t>
  </si>
  <si>
    <t>A08</t>
  </si>
  <si>
    <t>PODPULTOVÁ MYČKA NÁDOBÍ 600x615x820 mm</t>
  </si>
  <si>
    <t>Podpultová myčka nádobí, koš 500x500 mm, horní a dolní mycí / oplachová otočná ramena z kompozitního nebo nerezového materiálu, tlakový bojler, minimálně dva mycí cykly konfigurovanételné na místě, vyjímatelné filtry nádrže, dvouplášťové izolované dveře, konstrukce z nerezové oceli AISI 304 a kvalitnější, elektronické ovládání s uživatelským rozhraním, myčka bude vybavena peristatickým dávkovačem mycího a oplachového prostředku, odpadní čerpadlo, vestavěný WIFI modul, max. spotřeba vody na mycí cyklus 2.1 litru. Světlá vstupní výška minimálně 400 mm. Průměrná spotřeba energie (Ec), kWh: max. 0.3 kWh. Hladina hluku max. 70 dBA. Výkon až 65 košů za hodinu.</t>
  </si>
  <si>
    <t>Napojena na rozvod změkčené vody.</t>
  </si>
  <si>
    <t>A11a</t>
  </si>
  <si>
    <t>FILTRAČNÍ PATRONA- DODÁVKA PROVOZOVATELE</t>
  </si>
  <si>
    <t>A13</t>
  </si>
  <si>
    <t>CHLAZENÁ NÁPOJOVÁ LEDNICE, PROSKLENÁ, 600x696x2027 mm</t>
  </si>
  <si>
    <t>roční spotřeba energie: maximálně 590 kWh; Třída energetické účinnosti C. Uchazeč doloží splnění energetické třídy.</t>
  </si>
  <si>
    <t>A14</t>
  </si>
  <si>
    <t>VODNÍ LÁZEŇ, 2xGN 1/1, 660x535x229 mm  - DODÁVKA PROVOZOVATELE</t>
  </si>
  <si>
    <t>B01</t>
  </si>
  <si>
    <t>NEREZOVÝ REGÁL, 1150x500x1800 mm</t>
  </si>
  <si>
    <t>Celonerezové provedení, 4 police.</t>
  </si>
  <si>
    <t>B02</t>
  </si>
  <si>
    <t>MYCÍ STŮL, DŘEZ + DĚLÍCÍ PŘÍČKA 1600x700x900 mm</t>
  </si>
  <si>
    <t>Mycí stůl, otevřený, spodní police, vlevo prostor pro podpultovou myčku nádobí, vpravo 2x dřez (1x dřez 290x400 mm, 1x dřez 500x500 mm), prolam pracovní plochy. Součástí provozu bude nerezová dělící příčka instalovaná vpravo. Mycí stůl bude vlevo zablendovaný.</t>
  </si>
  <si>
    <t>B02a</t>
  </si>
  <si>
    <t>SPRCHOVÁ BATERIE</t>
  </si>
  <si>
    <t>Tlaková sprcha s kombinovanou směšovací baterií a napouštěcím ramenem pro montáž do pracovní desky. Zařízení efektivně šetří vodu díky nízkoprůtokovému rozprašovacímu ventilu s průtokem maximálně 4 l/min a zároveň zajišťuje vysokou mycí účinnost.</t>
  </si>
  <si>
    <t>B03</t>
  </si>
  <si>
    <t>AUTOMATICKÝ ZMĚKČOVAČ VODY</t>
  </si>
  <si>
    <t>Automatický změkčovač vody, obsah katexové náplně 5 litrů, kapacita mezi regeneracemi 1.500l při 10°dH.</t>
  </si>
  <si>
    <t>B04</t>
  </si>
  <si>
    <t>PODPULTOVÁ MYČKA NÁDOBÍ, 600x615x820 mm</t>
  </si>
  <si>
    <t>Podpultová myčka nádobí, koš 500x500 mm, horní a dolní mycí / oplachová otočná ramena z kompozitního materiálu, tlakový bojler, minimálně dva mycí cykly konfigurovanételné na místě, vyjímatelné filtry nádrže, dvouplášťové izolované dveře, konstrukce z nerezové oceli AISI 304 a kvalitnější, elektronické ovládání s barevně kódovaným uživatelským rozhraním, myčka bude vybavena peristatickým dávkovačem mycího a oplachového prostředku, odpadní čerpadlo, vestavěný WIFI modul, max. spotřeba vody na mycí cyklus 2.1 litru. Světlá vstupní výška 400 mm. Průměrná spotřeba energie (Ec), kWh: max. 0.3 kWh. Hladina hluku max. 70 dBA. Výkon až 65 košů za hodinu.</t>
  </si>
  <si>
    <t>B05</t>
  </si>
  <si>
    <t>PRACOVNÍ STŮL, DŘEZ, 1150x700x900 mm</t>
  </si>
  <si>
    <t>Pracovní stůl, otevřený, spodní police, vlevo dřez 290x400 mm.</t>
  </si>
  <si>
    <t>B06</t>
  </si>
  <si>
    <t>VODOVODNÍ BATERIE</t>
  </si>
  <si>
    <t>Páková vodovodní baterie, raménko dlouhé 230 mm, max. průtok 15 litrů / minutu.</t>
  </si>
  <si>
    <t>B07</t>
  </si>
  <si>
    <t>NEREZOVÝ REGÁL 1350x420x1800 mm</t>
  </si>
  <si>
    <t>B08</t>
  </si>
  <si>
    <t>CHLADÍCÍ SKŘÍŇ, NEREZ, 670 LITRŮ, 710x835x2050 mm</t>
  </si>
  <si>
    <t>Chladicí skříň s plnými dveřmi, vnitřní a vnější konstrukce z nerezové oceli 304 AISI.  Ovládání plně v souladu s HACCP včetně alarmů. Minimálně 75mm silná pěnová polyuretanová izolace s plnícím plynem cyklopentanem.  Skrytý výparník, mikrospínač vypne ventilátor při otevření dveří. Vestavěná chladicí jednotka, nucená cirkulace vzduchu; automatické odmrazování s následným odpařením kondenzátu.  Provozní teplota: -2/+10°C. Pro okolní teplotu do +43°C. Chladivo v chladicím okruhu: R290.</t>
  </si>
  <si>
    <t>"Energetická třída: C</t>
  </si>
  <si>
    <t>Spotřeba: maximálně 720 KWh/rok. Provozní podmínky: Heavy Duty (cl.5). Uchazeč doloží splnění energetické třídy."</t>
  </si>
  <si>
    <t>B09</t>
  </si>
  <si>
    <t>NÁSTĚNNÁ POLICE 750x350 mm</t>
  </si>
  <si>
    <t>Dvě police, stavitelná výška.</t>
  </si>
  <si>
    <t>B10</t>
  </si>
  <si>
    <t>NÁSTĚNNÁ POLICE 500x350 mm</t>
  </si>
  <si>
    <t>B11</t>
  </si>
  <si>
    <t>NÁSTĚNNÁ POLICE 1000x350 mm</t>
  </si>
  <si>
    <t>03.1</t>
  </si>
  <si>
    <t>DOPRAVA, MONTÁŽ A ODBORNÉ ZAŠKOLENÍ</t>
  </si>
  <si>
    <t>kpl</t>
  </si>
  <si>
    <t>"Cena za dopravu, montáž a zaškolení zahrnuje následující rozsah prací:</t>
  </si>
  <si>
    <t>- dopravu na místo montáže</t>
  </si>
  <si>
    <t>- instalační materiál</t>
  </si>
  <si>
    <t>- rozbalení zařízení a připojení zařízení na instalační body</t>
  </si>
  <si>
    <t>- kalibraci a seřízení zařízení, pokud je vyžadováno, vč. kontroly funkčnosti</t>
  </si>
  <si>
    <t>- zaškolení obsluhy oprávněnou osobou</t>
  </si>
  <si>
    <t>- vyhotovení předávacích protokolů a předání návodů k obsluze"</t>
  </si>
  <si>
    <t>03.2</t>
  </si>
  <si>
    <t>ENGENEERING ZAKÁZKY</t>
  </si>
  <si>
    <t>"V rámci cenové nabídky uchazeč zohlední následující rozsah prací, které bude zahrnovat realizace GASTRO:</t>
  </si>
  <si>
    <t>- revizi projektu napojovacích bodů a technických požadavků, výstup v el. formě (PDF, DWG)</t>
  </si>
  <si>
    <t>- 1x účast projektanta při konzultaci instalační projektové dokumentace (pokud bude vyžadováno)</t>
  </si>
  <si>
    <t>- telefonická konzultace s jednotlivými profesemi v průběhu přípravy instalací</t>
  </si>
  <si>
    <t>- 1x komplexní kontrola správnosti provedení instalací před jejich zakrytím po vyzvání odpovědnou osobou určenou objednavatelem</t>
  </si>
  <si>
    <t>- doměření nerezového nábytku</t>
  </si>
  <si>
    <t>- vydání dokumentace skutečného provedení (PDF, DWG)"</t>
  </si>
  <si>
    <t>SUM</t>
  </si>
  <si>
    <t>Chladnička pro prodej, minimálně 440 litrů; ventilační chladicí systém; en.tř. C; dveře s izolačním sklem; vypínatelné vnitřní, boční LED osvětlení; světelný billboard na dveře; rozsah chlazení: mezi + 2 / + 12 ° C; mechanické ovládání; analogové zobrazení teploty; vnější ocelový plášť s šedým práškovým nástřikem; jednodílný tepelně tvarovaný polystyren (ekologický) vnitřní plášť; 6 bílých ocelových roštů s ochranným potahem a s funkcí STOP; žebrovaná podlahová deska; výšku polic lze nastavit do 30 mm; nosnost na polici: max. 45 kg; kapacita: 608 hliníkových plechovek 0,33l (čelní: 7), 304 PET lahví 0,5l (čelení: 7); dveře se automaticky zavřou a směr otevírání lze obrátit; automatické odmrazování; chladivo bez FCKW-FKW (R 600a) a izolace stěn; venkovní teplota: mezi + 10 / + 35 ° C - klimatická třída CC2;</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</si>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</sst>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0" fontId="18" fillId="0" borderId="0" xfId="0" applyFont="1" applyBorder="1" applyAlignment="1">
      <alignment horizontal="center" vertical="top" shrinkToFit="1"/>
    </xf>
    <xf numFmtId="165"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0" fontId="18"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8" fillId="0" borderId="0"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tabSelected="1"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ZA8laPuewIplDL0KFESAW+Kvw/XEV4bSbVOn6aeBGoBgYGvQYP7GFKde7TUBSE6DlrBiDPhhbiRA+SLKjc5aYQ==" saltValue="qvPeaGsaStqVIC3iRhY8Sg=="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07"/>
  <sheetViews>
    <sheetView showGridLines="0" topLeftCell="B22"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36</v>
      </c>
      <c r="B1" s="77" t="s">
        <v>41</v>
      </c>
      <c r="C1" s="78"/>
      <c r="D1" s="78"/>
      <c r="E1" s="78"/>
      <c r="F1" s="78"/>
      <c r="G1" s="78"/>
      <c r="H1" s="78"/>
      <c r="I1" s="78"/>
      <c r="J1" s="79"/>
    </row>
    <row r="2" spans="1:15" ht="36" customHeight="1" x14ac:dyDescent="0.2">
      <c r="A2" s="2"/>
      <c r="B2" s="112" t="s">
        <v>22</v>
      </c>
      <c r="C2" s="113"/>
      <c r="D2" s="114" t="s">
        <v>49</v>
      </c>
      <c r="E2" s="115" t="s">
        <v>50</v>
      </c>
      <c r="F2" s="116"/>
      <c r="G2" s="116"/>
      <c r="H2" s="116"/>
      <c r="I2" s="116"/>
      <c r="J2" s="117"/>
      <c r="O2" s="1"/>
    </row>
    <row r="3" spans="1:15" ht="27" customHeight="1" x14ac:dyDescent="0.2">
      <c r="A3" s="2"/>
      <c r="B3" s="118" t="s">
        <v>47</v>
      </c>
      <c r="C3" s="113"/>
      <c r="D3" s="119" t="s">
        <v>45</v>
      </c>
      <c r="E3" s="120" t="s">
        <v>46</v>
      </c>
      <c r="F3" s="121"/>
      <c r="G3" s="121"/>
      <c r="H3" s="121"/>
      <c r="I3" s="121"/>
      <c r="J3" s="122"/>
    </row>
    <row r="4" spans="1:15" ht="23.25" customHeight="1" x14ac:dyDescent="0.2">
      <c r="A4" s="111">
        <v>1663</v>
      </c>
      <c r="B4" s="123" t="s">
        <v>48</v>
      </c>
      <c r="C4" s="124"/>
      <c r="D4" s="125" t="s">
        <v>43</v>
      </c>
      <c r="E4" s="126" t="s">
        <v>44</v>
      </c>
      <c r="F4" s="127"/>
      <c r="G4" s="127"/>
      <c r="H4" s="127"/>
      <c r="I4" s="127"/>
      <c r="J4" s="128"/>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8" t="s">
        <v>24</v>
      </c>
      <c r="B16" s="38" t="s">
        <v>24</v>
      </c>
      <c r="C16" s="62"/>
      <c r="D16" s="63"/>
      <c r="E16" s="83"/>
      <c r="F16" s="84"/>
      <c r="G16" s="83"/>
      <c r="H16" s="84"/>
      <c r="I16" s="83">
        <f>SUMIF(F101:F103,A16,I101:I103)+SUMIF(F101:F103,"PSU",I101:I103)</f>
        <v>0</v>
      </c>
      <c r="J16" s="85"/>
    </row>
    <row r="17" spans="1:10" ht="23.25" customHeight="1" x14ac:dyDescent="0.2">
      <c r="A17" s="198" t="s">
        <v>25</v>
      </c>
      <c r="B17" s="38" t="s">
        <v>25</v>
      </c>
      <c r="C17" s="62"/>
      <c r="D17" s="63"/>
      <c r="E17" s="83"/>
      <c r="F17" s="84"/>
      <c r="G17" s="83"/>
      <c r="H17" s="84"/>
      <c r="I17" s="83">
        <f>SUMIF(F101:F103,A17,I101:I103)</f>
        <v>0</v>
      </c>
      <c r="J17" s="85"/>
    </row>
    <row r="18" spans="1:10" ht="23.25" customHeight="1" x14ac:dyDescent="0.2">
      <c r="A18" s="198" t="s">
        <v>26</v>
      </c>
      <c r="B18" s="38" t="s">
        <v>26</v>
      </c>
      <c r="C18" s="62"/>
      <c r="D18" s="63"/>
      <c r="E18" s="83"/>
      <c r="F18" s="84"/>
      <c r="G18" s="83"/>
      <c r="H18" s="84"/>
      <c r="I18" s="83">
        <f>SUMIF(F101:F103,A18,I101:I103)</f>
        <v>0</v>
      </c>
      <c r="J18" s="85"/>
    </row>
    <row r="19" spans="1:10" ht="23.25" customHeight="1" x14ac:dyDescent="0.2">
      <c r="A19" s="198" t="s">
        <v>89</v>
      </c>
      <c r="B19" s="38" t="s">
        <v>27</v>
      </c>
      <c r="C19" s="62"/>
      <c r="D19" s="63"/>
      <c r="E19" s="83"/>
      <c r="F19" s="84"/>
      <c r="G19" s="83"/>
      <c r="H19" s="84"/>
      <c r="I19" s="83">
        <f>SUMIF(F101:F103,A19,I101:I103)</f>
        <v>0</v>
      </c>
      <c r="J19" s="85"/>
    </row>
    <row r="20" spans="1:10" ht="23.25" customHeight="1" x14ac:dyDescent="0.2">
      <c r="A20" s="198" t="s">
        <v>90</v>
      </c>
      <c r="B20" s="38" t="s">
        <v>28</v>
      </c>
      <c r="C20" s="62"/>
      <c r="D20" s="63"/>
      <c r="E20" s="83"/>
      <c r="F20" s="84"/>
      <c r="G20" s="83"/>
      <c r="H20" s="84"/>
      <c r="I20" s="83">
        <f>SUMIF(F101:F103,A20,I101:I103)</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12</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12</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23</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35</v>
      </c>
      <c r="C29" s="171"/>
      <c r="D29" s="171"/>
      <c r="E29" s="171"/>
      <c r="F29" s="172"/>
      <c r="G29" s="173">
        <f>A27</f>
        <v>0</v>
      </c>
      <c r="H29" s="173"/>
      <c r="I29" s="173"/>
      <c r="J29" s="174"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103"/>
      <c r="E34" s="104"/>
      <c r="G34" s="105"/>
      <c r="H34" s="106"/>
      <c r="I34" s="106"/>
      <c r="J34" s="25"/>
    </row>
    <row r="35" spans="1:52" ht="12.75" customHeight="1" x14ac:dyDescent="0.2">
      <c r="A35" s="2"/>
      <c r="B35" s="2"/>
      <c r="D35" s="97" t="s">
        <v>2</v>
      </c>
      <c r="E35" s="97"/>
      <c r="H35" s="10" t="s">
        <v>3</v>
      </c>
      <c r="J35" s="9"/>
    </row>
    <row r="36" spans="1:52" ht="13.5" customHeight="1" thickBot="1" x14ac:dyDescent="0.25">
      <c r="A36" s="11"/>
      <c r="B36" s="11"/>
      <c r="C36" s="75"/>
      <c r="D36" s="75"/>
      <c r="E36" s="75"/>
      <c r="F36" s="12"/>
      <c r="G36" s="12"/>
      <c r="H36" s="12"/>
      <c r="I36" s="12"/>
      <c r="J36" s="13"/>
    </row>
    <row r="37" spans="1:52" ht="27" hidden="1" customHeight="1" x14ac:dyDescent="0.2">
      <c r="B37" s="137" t="s">
        <v>16</v>
      </c>
      <c r="C37" s="138"/>
      <c r="D37" s="138"/>
      <c r="E37" s="138"/>
      <c r="F37" s="139"/>
      <c r="G37" s="139"/>
      <c r="H37" s="139"/>
      <c r="I37" s="139"/>
      <c r="J37" s="140"/>
    </row>
    <row r="38" spans="1:52" ht="25.5" hidden="1" customHeight="1" x14ac:dyDescent="0.2">
      <c r="A38" s="136" t="s">
        <v>37</v>
      </c>
      <c r="B38" s="141" t="s">
        <v>17</v>
      </c>
      <c r="C38" s="142" t="s">
        <v>5</v>
      </c>
      <c r="D38" s="142"/>
      <c r="E38" s="142"/>
      <c r="F38" s="143" t="str">
        <f>B23</f>
        <v>Základ pro sníženou DPH</v>
      </c>
      <c r="G38" s="143" t="str">
        <f>B25</f>
        <v>Základ pro základní DPH</v>
      </c>
      <c r="H38" s="144" t="s">
        <v>18</v>
      </c>
      <c r="I38" s="144" t="s">
        <v>1</v>
      </c>
      <c r="J38" s="145" t="s">
        <v>0</v>
      </c>
    </row>
    <row r="39" spans="1:52" ht="25.5" hidden="1" customHeight="1" x14ac:dyDescent="0.2">
      <c r="A39" s="136">
        <v>1</v>
      </c>
      <c r="B39" s="146" t="s">
        <v>51</v>
      </c>
      <c r="C39" s="147"/>
      <c r="D39" s="147"/>
      <c r="E39" s="147"/>
      <c r="F39" s="148">
        <f>'SO01 01.01 Pol'!AE81</f>
        <v>0</v>
      </c>
      <c r="G39" s="149">
        <f>'SO01 01.01 Pol'!AF81</f>
        <v>0</v>
      </c>
      <c r="H39" s="150">
        <f>(F39*SazbaDPH1/100)+(G39*SazbaDPH2/100)</f>
        <v>0</v>
      </c>
      <c r="I39" s="150">
        <f>F39+G39+H39</f>
        <v>0</v>
      </c>
      <c r="J39" s="151" t="str">
        <f>IF(_xlfn.SINGLE(CenaCelkemVypocet)=0,"",I39/_xlfn.SINGLE(CenaCelkemVypocet)*100)</f>
        <v/>
      </c>
    </row>
    <row r="40" spans="1:52" ht="25.5" hidden="1" customHeight="1" x14ac:dyDescent="0.2">
      <c r="A40" s="136">
        <v>2</v>
      </c>
      <c r="B40" s="152"/>
      <c r="C40" s="153" t="s">
        <v>52</v>
      </c>
      <c r="D40" s="153"/>
      <c r="E40" s="153"/>
      <c r="F40" s="154"/>
      <c r="G40" s="155"/>
      <c r="H40" s="155">
        <f>(F40*SazbaDPH1/100)+(G40*SazbaDPH2/100)</f>
        <v>0</v>
      </c>
      <c r="I40" s="155"/>
      <c r="J40" s="156"/>
    </row>
    <row r="41" spans="1:52" ht="25.5" hidden="1" customHeight="1" x14ac:dyDescent="0.2">
      <c r="A41" s="136">
        <v>2</v>
      </c>
      <c r="B41" s="152" t="s">
        <v>45</v>
      </c>
      <c r="C41" s="153" t="s">
        <v>46</v>
      </c>
      <c r="D41" s="153"/>
      <c r="E41" s="153"/>
      <c r="F41" s="154">
        <f>'SO01 01.01 Pol'!AE81</f>
        <v>0</v>
      </c>
      <c r="G41" s="155">
        <f>'SO01 01.01 Pol'!AF81</f>
        <v>0</v>
      </c>
      <c r="H41" s="155">
        <f>(F41*SazbaDPH1/100)+(G41*SazbaDPH2/100)</f>
        <v>0</v>
      </c>
      <c r="I41" s="155">
        <f>F41+G41+H41</f>
        <v>0</v>
      </c>
      <c r="J41" s="156" t="str">
        <f>IF(_xlfn.SINGLE(CenaCelkemVypocet)=0,"",I41/_xlfn.SINGLE(CenaCelkemVypocet)*100)</f>
        <v/>
      </c>
    </row>
    <row r="42" spans="1:52" ht="25.5" hidden="1" customHeight="1" x14ac:dyDescent="0.2">
      <c r="A42" s="136">
        <v>3</v>
      </c>
      <c r="B42" s="157" t="s">
        <v>43</v>
      </c>
      <c r="C42" s="147" t="s">
        <v>44</v>
      </c>
      <c r="D42" s="147"/>
      <c r="E42" s="147"/>
      <c r="F42" s="158">
        <f>'SO01 01.01 Pol'!AE81</f>
        <v>0</v>
      </c>
      <c r="G42" s="150">
        <f>'SO01 01.01 Pol'!AF81</f>
        <v>0</v>
      </c>
      <c r="H42" s="150">
        <f>(F42*SazbaDPH1/100)+(G42*SazbaDPH2/100)</f>
        <v>0</v>
      </c>
      <c r="I42" s="150">
        <f>F42+G42+H42</f>
        <v>0</v>
      </c>
      <c r="J42" s="151" t="str">
        <f>IF(_xlfn.SINGLE(CenaCelkemVypocet)=0,"",I42/_xlfn.SINGLE(CenaCelkemVypocet)*100)</f>
        <v/>
      </c>
    </row>
    <row r="43" spans="1:52" ht="25.5" hidden="1" customHeight="1" x14ac:dyDescent="0.2">
      <c r="A43" s="136"/>
      <c r="B43" s="159" t="s">
        <v>53</v>
      </c>
      <c r="C43" s="160"/>
      <c r="D43" s="160"/>
      <c r="E43" s="161"/>
      <c r="F43" s="162">
        <f>SUMIF(A39:A42,"=1",F39:F42)</f>
        <v>0</v>
      </c>
      <c r="G43" s="163">
        <f>SUMIF(A39:A42,"=1",G39:G42)</f>
        <v>0</v>
      </c>
      <c r="H43" s="163">
        <f>SUMIF(A39:A42,"=1",H39:H42)</f>
        <v>0</v>
      </c>
      <c r="I43" s="163">
        <f>SUMIF(A39:A42,"=1",I39:I42)</f>
        <v>0</v>
      </c>
      <c r="J43" s="164">
        <f>SUMIF(A39:A42,"=1",J39:J42)</f>
        <v>0</v>
      </c>
    </row>
    <row r="45" spans="1:52" x14ac:dyDescent="0.2">
      <c r="A45" t="s">
        <v>55</v>
      </c>
      <c r="B45" t="s">
        <v>56</v>
      </c>
    </row>
    <row r="46" spans="1:52" x14ac:dyDescent="0.2">
      <c r="A46" t="s">
        <v>57</v>
      </c>
      <c r="B46" t="s">
        <v>58</v>
      </c>
    </row>
    <row r="47" spans="1:52" x14ac:dyDescent="0.2">
      <c r="A47" t="s">
        <v>59</v>
      </c>
      <c r="B47" t="s">
        <v>60</v>
      </c>
    </row>
    <row r="48" spans="1:52" x14ac:dyDescent="0.2">
      <c r="B48" s="176" t="s">
        <v>61</v>
      </c>
      <c r="C48" s="176"/>
      <c r="D48" s="176"/>
      <c r="E48" s="176"/>
      <c r="F48" s="176"/>
      <c r="G48" s="176"/>
      <c r="H48" s="176"/>
      <c r="I48" s="176"/>
      <c r="J48" s="176"/>
      <c r="AZ48" s="175" t="str">
        <f>B48</f>
        <v>MATERIÁLY A ZPRACOVÁNÍ NEREZOVÉHO NÁBYTKU</v>
      </c>
    </row>
    <row r="49" spans="2:52" ht="38.25" x14ac:dyDescent="0.2">
      <c r="B49" s="176" t="s">
        <v>62</v>
      </c>
      <c r="C49" s="176"/>
      <c r="D49" s="176"/>
      <c r="E49" s="176"/>
      <c r="F49" s="176"/>
      <c r="G49" s="176"/>
      <c r="H49" s="176"/>
      <c r="I49" s="176"/>
      <c r="J49" s="176"/>
      <c r="AZ49" s="175" t="str">
        <f>B49</f>
        <v>"Dle legislativy platné v ČR musí všechny výrobky splňovat požadavky dané nařízením vlády č. 170/1997 Sb., kterými se stanoví technické požadavky na strojní zařízení , ve znění nařízení vlády č. 15/1999 Sb., nařízení vlády č. 283/ Sb. a nařízení vlády č. 251/2003 Sb.</v>
      </c>
    </row>
    <row r="52" spans="2:52" x14ac:dyDescent="0.2">
      <c r="B52" s="176" t="s">
        <v>63</v>
      </c>
      <c r="C52" s="176"/>
      <c r="D52" s="176"/>
      <c r="E52" s="176"/>
      <c r="F52" s="176"/>
      <c r="G52" s="176"/>
      <c r="H52" s="176"/>
      <c r="I52" s="176"/>
      <c r="J52" s="176"/>
      <c r="AZ52" s="175" t="str">
        <f>B52</f>
        <v>Povrchy</v>
      </c>
    </row>
    <row r="54" spans="2:52" ht="25.5" x14ac:dyDescent="0.2">
      <c r="B54" s="176" t="s">
        <v>64</v>
      </c>
      <c r="C54" s="176"/>
      <c r="D54" s="176"/>
      <c r="E54" s="176"/>
      <c r="F54" s="176"/>
      <c r="G54" s="176"/>
      <c r="H54" s="176"/>
      <c r="I54" s="176"/>
      <c r="J54" s="176"/>
      <c r="AZ54" s="175" t="str">
        <f>B54</f>
        <v>Skupiny výrobků patřící k sobě jsou v jednotném designu. Toto platí pro všechny výrobky. Všechny hrany, řezy a ohyby musí být hladké a odjehlené.</v>
      </c>
    </row>
    <row r="58" spans="2:52" x14ac:dyDescent="0.2">
      <c r="B58" s="176" t="s">
        <v>65</v>
      </c>
      <c r="C58" s="176"/>
      <c r="D58" s="176"/>
      <c r="E58" s="176"/>
      <c r="F58" s="176"/>
      <c r="G58" s="176"/>
      <c r="H58" s="176"/>
      <c r="I58" s="176"/>
      <c r="J58" s="176"/>
      <c r="AZ58" s="175" t="str">
        <f>B58</f>
        <v>Materiá</v>
      </c>
    </row>
    <row r="60" spans="2:52" x14ac:dyDescent="0.2">
      <c r="B60" s="176" t="s">
        <v>66</v>
      </c>
      <c r="C60" s="176"/>
      <c r="D60" s="176"/>
      <c r="E60" s="176"/>
      <c r="F60" s="176"/>
      <c r="G60" s="176"/>
      <c r="H60" s="176"/>
      <c r="I60" s="176"/>
      <c r="J60" s="176"/>
      <c r="AZ60" s="175" t="str">
        <f>B60</f>
        <v>Pokud se uvádí materiál nerezová ocel nebo zkratka CNS, míní se materiál 1.4301.</v>
      </c>
    </row>
    <row r="64" spans="2:52" x14ac:dyDescent="0.2">
      <c r="B64" s="176" t="s">
        <v>67</v>
      </c>
      <c r="C64" s="176"/>
      <c r="D64" s="176"/>
      <c r="E64" s="176"/>
      <c r="F64" s="176"/>
      <c r="G64" s="176"/>
      <c r="H64" s="176"/>
      <c r="I64" s="176"/>
      <c r="J64" s="176"/>
      <c r="AZ64" s="175" t="str">
        <f>B64</f>
        <v>Sváry</v>
      </c>
    </row>
    <row r="66" spans="2:52" ht="25.5" x14ac:dyDescent="0.2">
      <c r="B66" s="176" t="s">
        <v>68</v>
      </c>
      <c r="C66" s="176"/>
      <c r="D66" s="176"/>
      <c r="E66" s="176"/>
      <c r="F66" s="176"/>
      <c r="G66" s="176"/>
      <c r="H66" s="176"/>
      <c r="I66" s="176"/>
      <c r="J66" s="176"/>
      <c r="AZ66" s="175" t="str">
        <f>B66</f>
        <v>Svařované a montované spoje nesmí mít žádné odlišné zabarvení, při pohledu musí být horní plochy sváru hladké, bez dutin a porézních míst, tak, aby žádný přechod nebyl zřejmý a viditelný.</v>
      </c>
    </row>
    <row r="68" spans="2:52" x14ac:dyDescent="0.2">
      <c r="B68" s="176" t="s">
        <v>69</v>
      </c>
      <c r="C68" s="176"/>
      <c r="D68" s="176"/>
      <c r="E68" s="176"/>
      <c r="F68" s="176"/>
      <c r="G68" s="176"/>
      <c r="H68" s="176"/>
      <c r="I68" s="176"/>
      <c r="J68" s="176"/>
      <c r="AZ68" s="175" t="str">
        <f>B68</f>
        <v>Minimální síly a provedení materiálů</v>
      </c>
    </row>
    <row r="70" spans="2:52" ht="25.5" x14ac:dyDescent="0.2">
      <c r="B70" s="176" t="s">
        <v>70</v>
      </c>
      <c r="C70" s="176"/>
      <c r="D70" s="176"/>
      <c r="E70" s="176"/>
      <c r="F70" s="176"/>
      <c r="G70" s="176"/>
      <c r="H70" s="176"/>
      <c r="I70" s="176"/>
      <c r="J70" s="176"/>
      <c r="AZ70" s="175" t="str">
        <f>B70</f>
        <v>- pracovní deska: minimálně 1,5 mm nerezový plech, celková min. tl. pracovní desky 40 mm, pokud není určeno jinak</v>
      </c>
    </row>
    <row r="72" spans="2:52" x14ac:dyDescent="0.2">
      <c r="B72" s="176" t="s">
        <v>71</v>
      </c>
      <c r="C72" s="176"/>
      <c r="D72" s="176"/>
      <c r="E72" s="176"/>
      <c r="F72" s="176"/>
      <c r="G72" s="176"/>
      <c r="H72" s="176"/>
      <c r="I72" s="176"/>
      <c r="J72" s="176"/>
      <c r="AZ72" s="175" t="str">
        <f>B72</f>
        <v>- CNS obložení a spodní obložení CNS: minimálně 0,8 mm</v>
      </c>
    </row>
    <row r="74" spans="2:52" x14ac:dyDescent="0.2">
      <c r="B74" s="176" t="s">
        <v>72</v>
      </c>
      <c r="C74" s="176"/>
      <c r="D74" s="176"/>
      <c r="E74" s="176"/>
      <c r="F74" s="176"/>
      <c r="G74" s="176"/>
      <c r="H74" s="176"/>
      <c r="I74" s="176"/>
      <c r="J74" s="176"/>
      <c r="AZ74" s="175" t="str">
        <f>B74</f>
        <v>- sokl CNS: minimálně 1,5 mm</v>
      </c>
    </row>
    <row r="78" spans="2:52" x14ac:dyDescent="0.2">
      <c r="B78" s="176" t="s">
        <v>73</v>
      </c>
      <c r="C78" s="176"/>
      <c r="D78" s="176"/>
      <c r="E78" s="176"/>
      <c r="F78" s="176"/>
      <c r="G78" s="176"/>
      <c r="H78" s="176"/>
      <c r="I78" s="176"/>
      <c r="J78" s="176"/>
      <c r="AZ78" s="175" t="str">
        <f>B78</f>
        <v>Provedení minimálně HS dle DIN 18865-9</v>
      </c>
    </row>
    <row r="82" spans="2:52" x14ac:dyDescent="0.2">
      <c r="B82" s="176" t="s">
        <v>74</v>
      </c>
      <c r="C82" s="176"/>
      <c r="D82" s="176"/>
      <c r="E82" s="176"/>
      <c r="F82" s="176"/>
      <c r="G82" s="176"/>
      <c r="H82" s="176"/>
      <c r="I82" s="176"/>
      <c r="J82" s="176"/>
      <c r="AZ82" s="175" t="str">
        <f>B82</f>
        <v>Pracovní desky</v>
      </c>
    </row>
    <row r="84" spans="2:52" ht="127.5" x14ac:dyDescent="0.2">
      <c r="B84" s="176" t="s">
        <v>75</v>
      </c>
      <c r="C84" s="176"/>
      <c r="D84" s="176"/>
      <c r="E84" s="176"/>
      <c r="F84" s="176"/>
      <c r="G84" s="176"/>
      <c r="H84" s="176"/>
      <c r="I84" s="176"/>
      <c r="J84" s="176"/>
      <c r="AZ84" s="175" t="str">
        <f>B84</f>
        <v>Všechny pracovní desky musí být zhotoveny dle měření na stavbě – včetně rozměru/ úhlu rohů. Ohyby nahoru a dolů jsou tak zpracovány, že nehrozí žádné ostré hrany – okraje zcela uzavřeny. Desky zhotoveny z jednoho kusu, v případě spojů svařeny nebo montovány tak, že není vidět žádný rozdíl. Přechod mezi deskami stejně vysoký, bez nerovností, čistý a utěsněný. Uchycení spodních podestaveb nebo výztuh na prac.desce nesmí být pomocí nýtů, šroubů, svorníků, které by procházely skrz pracovní desku. Pokud je to požadováno, mohou být svorníky z CNS navařeny na spodní straně desky tak, aby na horní straně desky nebyly žádné sváry viditelné. Deska min. 40 mm silná, spodní strana na viditelných místech uzavřena CNS plechem. Volná strana pracovní desky musí být uzavřena pod 45 stupni s odkapovým nosem s odpovídajícím přesahem k podestavbě. Dřevotříska jako výztuha není přípustná. Strany desek ležící u zdi musí být 40 mm olemovány a zahnuty / bez ostrých hran/."</v>
      </c>
    </row>
    <row r="86" spans="2:52" x14ac:dyDescent="0.2">
      <c r="B86" s="176" t="s">
        <v>76</v>
      </c>
      <c r="C86" s="176"/>
      <c r="D86" s="176"/>
      <c r="E86" s="176"/>
      <c r="F86" s="176"/>
      <c r="G86" s="176"/>
      <c r="H86" s="176"/>
      <c r="I86" s="176"/>
      <c r="J86" s="176"/>
      <c r="AZ86" s="175" t="str">
        <f>B86</f>
        <v>Dřezy</v>
      </c>
    </row>
    <row r="88" spans="2:52" ht="25.5" x14ac:dyDescent="0.2">
      <c r="B88" s="176" t="s">
        <v>77</v>
      </c>
      <c r="C88" s="176"/>
      <c r="D88" s="176"/>
      <c r="E88" s="176"/>
      <c r="F88" s="176"/>
      <c r="G88" s="176"/>
      <c r="H88" s="176"/>
      <c r="I88" s="176"/>
      <c r="J88" s="176"/>
      <c r="AZ88" s="175" t="str">
        <f>B88</f>
        <v>Všechny dřezy musí být se zakulacenými rohy a svahem k výpusti. Mohou být hladké nebo profilované. Na spodní hraně osazeny proti vlhkosti odolným protihlukovým materiálem.</v>
      </c>
    </row>
    <row r="90" spans="2:52" x14ac:dyDescent="0.2">
      <c r="B90" s="176" t="s">
        <v>78</v>
      </c>
      <c r="C90" s="176"/>
      <c r="D90" s="176"/>
      <c r="E90" s="176"/>
      <c r="F90" s="176"/>
      <c r="G90" s="176"/>
      <c r="H90" s="176"/>
      <c r="I90" s="176"/>
      <c r="J90" s="176"/>
      <c r="AZ90" s="175" t="str">
        <f>B90</f>
        <v>POTVRZENÍ SPECIFIKACE</v>
      </c>
    </row>
    <row r="91" spans="2:52" ht="89.25" x14ac:dyDescent="0.2">
      <c r="B91" s="176" t="s">
        <v>79</v>
      </c>
      <c r="C91" s="176"/>
      <c r="D91" s="176"/>
      <c r="E91" s="176"/>
      <c r="F91" s="176"/>
      <c r="G91" s="176"/>
      <c r="H91" s="176"/>
      <c r="I91" s="176"/>
      <c r="J91" s="176"/>
      <c r="AZ91" s="175" t="str">
        <f>B91</f>
        <v>"Každý uchazeč doloží splnění specifikace a soupisu minimální standardů technickými listy poskytnutými v českém jazyce dle požadavku ve specifikaci. V případě odchýlení od projektové dokumentace je povinnen prokazatelně upozornit na rozdíl mezi dokumentací a nabízeným řešením samostatným soupisem, kde budou odchylky přehledně a viditelně označeny. Uvedené rozměry a příkony jsou v toleranci +- 5 %. Uchazeč doloží potvrzením od dodavatele, že je oficiálním smluvním servisním partnerem nabízené technologie a je plně proškolen pro záruční a mimozáruční servisní úkony (požadavek pro zařízení, která je povinnen doložit technickým listem).</v>
      </c>
    </row>
    <row r="95" spans="2:52" ht="63.75" x14ac:dyDescent="0.2">
      <c r="B95" s="176" t="s">
        <v>80</v>
      </c>
      <c r="C95" s="176"/>
      <c r="D95" s="176"/>
      <c r="E95" s="176"/>
      <c r="F95" s="176"/>
      <c r="G95" s="176"/>
      <c r="H95" s="176"/>
      <c r="I95" s="176"/>
      <c r="J95" s="176"/>
      <c r="AZ95" s="175" t="str">
        <f>B95</f>
        <v>Jsou-li ve výkazu výměr uvedeny odkazy na firmy, názvy nebo specifická označení výrobků apod., jsou takové odkazy pouze informativní a slouží pouze pro určení technické úrovně a provozních parametrů. Z zhotoviteli umožňují v souladu s §182, zákona č. 134/2016 Sb. o veřejných zakázkách použít i jiných kvalitativně a technicky srovnatelných zařízení, která mají minimálně stejnou kvalitu, účinnost a výkon, parametry použití. S odkazem na první odstavec musí však prokazatelně upozornit na rozdíly."</v>
      </c>
    </row>
    <row r="98" spans="1:10" ht="15.75" x14ac:dyDescent="0.25">
      <c r="B98" s="177" t="s">
        <v>81</v>
      </c>
    </row>
    <row r="100" spans="1:10" ht="25.5" customHeight="1" x14ac:dyDescent="0.2">
      <c r="A100" s="179"/>
      <c r="B100" s="182" t="s">
        <v>17</v>
      </c>
      <c r="C100" s="182" t="s">
        <v>5</v>
      </c>
      <c r="D100" s="183"/>
      <c r="E100" s="183"/>
      <c r="F100" s="184" t="s">
        <v>82</v>
      </c>
      <c r="G100" s="184"/>
      <c r="H100" s="184"/>
      <c r="I100" s="184" t="s">
        <v>29</v>
      </c>
      <c r="J100" s="184" t="s">
        <v>0</v>
      </c>
    </row>
    <row r="101" spans="1:10" ht="36.75" customHeight="1" x14ac:dyDescent="0.2">
      <c r="A101" s="180"/>
      <c r="B101" s="185" t="s">
        <v>83</v>
      </c>
      <c r="C101" s="186" t="s">
        <v>84</v>
      </c>
      <c r="D101" s="187"/>
      <c r="E101" s="187"/>
      <c r="F101" s="194" t="s">
        <v>25</v>
      </c>
      <c r="G101" s="195"/>
      <c r="H101" s="195"/>
      <c r="I101" s="195">
        <f>'SO01 01.01 Pol'!G8</f>
        <v>0</v>
      </c>
      <c r="J101" s="191" t="str">
        <f>IF(I104=0,"",I101/I104*100)</f>
        <v/>
      </c>
    </row>
    <row r="102" spans="1:10" ht="36.75" customHeight="1" x14ac:dyDescent="0.2">
      <c r="A102" s="180"/>
      <c r="B102" s="185" t="s">
        <v>85</v>
      </c>
      <c r="C102" s="186" t="s">
        <v>86</v>
      </c>
      <c r="D102" s="187"/>
      <c r="E102" s="187"/>
      <c r="F102" s="194" t="s">
        <v>25</v>
      </c>
      <c r="G102" s="195"/>
      <c r="H102" s="195"/>
      <c r="I102" s="195">
        <f>'SO01 01.01 Pol'!G35</f>
        <v>0</v>
      </c>
      <c r="J102" s="191" t="str">
        <f>IF(I104=0,"",I102/I104*100)</f>
        <v/>
      </c>
    </row>
    <row r="103" spans="1:10" ht="36.75" customHeight="1" x14ac:dyDescent="0.2">
      <c r="A103" s="180"/>
      <c r="B103" s="185" t="s">
        <v>87</v>
      </c>
      <c r="C103" s="186" t="s">
        <v>88</v>
      </c>
      <c r="D103" s="187"/>
      <c r="E103" s="187"/>
      <c r="F103" s="194" t="s">
        <v>25</v>
      </c>
      <c r="G103" s="195"/>
      <c r="H103" s="195"/>
      <c r="I103" s="195">
        <f>'SO01 01.01 Pol'!G63</f>
        <v>0</v>
      </c>
      <c r="J103" s="191" t="str">
        <f>IF(I104=0,"",I103/I104*100)</f>
        <v/>
      </c>
    </row>
    <row r="104" spans="1:10" ht="25.5" customHeight="1" x14ac:dyDescent="0.2">
      <c r="A104" s="181"/>
      <c r="B104" s="188" t="s">
        <v>1</v>
      </c>
      <c r="C104" s="189"/>
      <c r="D104" s="190"/>
      <c r="E104" s="190"/>
      <c r="F104" s="196"/>
      <c r="G104" s="197"/>
      <c r="H104" s="197"/>
      <c r="I104" s="197">
        <f>SUM(I101:I103)</f>
        <v>0</v>
      </c>
      <c r="J104" s="192">
        <f>SUM(J101:J103)</f>
        <v>0</v>
      </c>
    </row>
    <row r="105" spans="1:10" x14ac:dyDescent="0.2">
      <c r="F105" s="135"/>
      <c r="G105" s="135"/>
      <c r="H105" s="135"/>
      <c r="I105" s="135"/>
      <c r="J105" s="193"/>
    </row>
    <row r="106" spans="1:10" x14ac:dyDescent="0.2">
      <c r="F106" s="135"/>
      <c r="G106" s="135"/>
      <c r="H106" s="135"/>
      <c r="I106" s="135"/>
      <c r="J106" s="193"/>
    </row>
    <row r="107" spans="1:10" x14ac:dyDescent="0.2">
      <c r="F107" s="135"/>
      <c r="G107" s="135"/>
      <c r="H107" s="135"/>
      <c r="I107" s="135"/>
      <c r="J107" s="193"/>
    </row>
  </sheetData>
  <sheetProtection algorithmName="SHA-512" hashValue="PSH2f6ryxMnN2GCYztINzOaDH3Wbss1wjEX9bP3siB+TGaNrX7f1oZsbfBam+Wa7WABL86SvtTEWrePXXZDSNg==" saltValue="jBa+o2tu+abv0XX731bRc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9">
    <mergeCell ref="C101:E101"/>
    <mergeCell ref="C102:E102"/>
    <mergeCell ref="C103:E103"/>
    <mergeCell ref="B86:J86"/>
    <mergeCell ref="B88:J88"/>
    <mergeCell ref="B90:J90"/>
    <mergeCell ref="B91:J91"/>
    <mergeCell ref="B95:J95"/>
    <mergeCell ref="B72:J72"/>
    <mergeCell ref="B74:J74"/>
    <mergeCell ref="B78:J78"/>
    <mergeCell ref="B82:J82"/>
    <mergeCell ref="B84:J84"/>
    <mergeCell ref="B60:J60"/>
    <mergeCell ref="B64:J64"/>
    <mergeCell ref="B66:J66"/>
    <mergeCell ref="B68:J68"/>
    <mergeCell ref="B70:J70"/>
    <mergeCell ref="B48:J48"/>
    <mergeCell ref="B49:J49"/>
    <mergeCell ref="B52:J52"/>
    <mergeCell ref="B54:J54"/>
    <mergeCell ref="B58:J58"/>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95"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f9yEWWJ/+KyFh5wywz2hG3KlNNcrHwJUkGosjSwMCWEw4VAcsSwzLs3uTx7jma4uNXIP8XS3eeXIJatlMQCgJw==" saltValue="5UBoEOJ0/ptYOqsJhn3q/g=="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405BD-E294-4580-A24E-E07F6E8A348A}">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8" customWidth="1"/>
    <col min="3" max="3" width="63.28515625" style="17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9" t="s">
        <v>91</v>
      </c>
      <c r="B1" s="199"/>
      <c r="C1" s="199"/>
      <c r="D1" s="199"/>
      <c r="E1" s="199"/>
      <c r="F1" s="199"/>
      <c r="G1" s="199"/>
      <c r="AG1" t="s">
        <v>92</v>
      </c>
    </row>
    <row r="2" spans="1:60" ht="24.95" customHeight="1" x14ac:dyDescent="0.2">
      <c r="A2" s="200" t="s">
        <v>7</v>
      </c>
      <c r="B2" s="49" t="s">
        <v>49</v>
      </c>
      <c r="C2" s="203" t="s">
        <v>50</v>
      </c>
      <c r="D2" s="201"/>
      <c r="E2" s="201"/>
      <c r="F2" s="201"/>
      <c r="G2" s="202"/>
      <c r="AG2" t="s">
        <v>93</v>
      </c>
    </row>
    <row r="3" spans="1:60" ht="24.95" customHeight="1" x14ac:dyDescent="0.2">
      <c r="A3" s="200" t="s">
        <v>8</v>
      </c>
      <c r="B3" s="49" t="s">
        <v>45</v>
      </c>
      <c r="C3" s="203" t="s">
        <v>46</v>
      </c>
      <c r="D3" s="201"/>
      <c r="E3" s="201"/>
      <c r="F3" s="201"/>
      <c r="G3" s="202"/>
      <c r="AC3" s="178" t="s">
        <v>93</v>
      </c>
      <c r="AG3" t="s">
        <v>94</v>
      </c>
    </row>
    <row r="4" spans="1:60" ht="24.95" customHeight="1" x14ac:dyDescent="0.2">
      <c r="A4" s="204" t="s">
        <v>9</v>
      </c>
      <c r="B4" s="205" t="s">
        <v>43</v>
      </c>
      <c r="C4" s="206" t="s">
        <v>44</v>
      </c>
      <c r="D4" s="207"/>
      <c r="E4" s="207"/>
      <c r="F4" s="207"/>
      <c r="G4" s="208"/>
      <c r="AG4" t="s">
        <v>95</v>
      </c>
    </row>
    <row r="5" spans="1:60" x14ac:dyDescent="0.2">
      <c r="D5" s="10"/>
    </row>
    <row r="6" spans="1:60" ht="38.25" x14ac:dyDescent="0.2">
      <c r="A6" s="210" t="s">
        <v>96</v>
      </c>
      <c r="B6" s="212" t="s">
        <v>97</v>
      </c>
      <c r="C6" s="212" t="s">
        <v>98</v>
      </c>
      <c r="D6" s="211" t="s">
        <v>99</v>
      </c>
      <c r="E6" s="210" t="s">
        <v>100</v>
      </c>
      <c r="F6" s="209" t="s">
        <v>101</v>
      </c>
      <c r="G6" s="210" t="s">
        <v>29</v>
      </c>
      <c r="H6" s="213" t="s">
        <v>30</v>
      </c>
      <c r="I6" s="213" t="s">
        <v>102</v>
      </c>
      <c r="J6" s="213" t="s">
        <v>31</v>
      </c>
      <c r="K6" s="213" t="s">
        <v>103</v>
      </c>
      <c r="L6" s="213" t="s">
        <v>104</v>
      </c>
      <c r="M6" s="213" t="s">
        <v>105</v>
      </c>
      <c r="N6" s="213" t="s">
        <v>106</v>
      </c>
      <c r="O6" s="213" t="s">
        <v>107</v>
      </c>
      <c r="P6" s="213" t="s">
        <v>108</v>
      </c>
      <c r="Q6" s="213" t="s">
        <v>109</v>
      </c>
      <c r="R6" s="213" t="s">
        <v>110</v>
      </c>
      <c r="S6" s="213" t="s">
        <v>111</v>
      </c>
      <c r="T6" s="213" t="s">
        <v>112</v>
      </c>
      <c r="U6" s="213" t="s">
        <v>113</v>
      </c>
      <c r="V6" s="213" t="s">
        <v>114</v>
      </c>
      <c r="W6" s="213" t="s">
        <v>115</v>
      </c>
      <c r="X6" s="213" t="s">
        <v>116</v>
      </c>
      <c r="Y6" s="213" t="s">
        <v>117</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c r="Y7" s="216"/>
    </row>
    <row r="8" spans="1:60" x14ac:dyDescent="0.2">
      <c r="A8" s="229" t="s">
        <v>118</v>
      </c>
      <c r="B8" s="230" t="s">
        <v>83</v>
      </c>
      <c r="C8" s="253" t="s">
        <v>84</v>
      </c>
      <c r="D8" s="231"/>
      <c r="E8" s="232"/>
      <c r="F8" s="233"/>
      <c r="G8" s="233">
        <f>SUMIF(AG9:AG34,"&lt;&gt;NOR",G9:G34)</f>
        <v>0</v>
      </c>
      <c r="H8" s="233"/>
      <c r="I8" s="233">
        <f>SUM(I9:I34)</f>
        <v>0</v>
      </c>
      <c r="J8" s="233"/>
      <c r="K8" s="233">
        <f>SUM(K9:K34)</f>
        <v>0</v>
      </c>
      <c r="L8" s="233"/>
      <c r="M8" s="233">
        <f>SUM(M9:M34)</f>
        <v>0</v>
      </c>
      <c r="N8" s="232"/>
      <c r="O8" s="232">
        <f>SUM(O9:O34)</f>
        <v>0</v>
      </c>
      <c r="P8" s="232"/>
      <c r="Q8" s="232">
        <f>SUM(Q9:Q34)</f>
        <v>0</v>
      </c>
      <c r="R8" s="233"/>
      <c r="S8" s="233"/>
      <c r="T8" s="234"/>
      <c r="U8" s="228"/>
      <c r="V8" s="228">
        <f>SUM(V9:V34)</f>
        <v>0</v>
      </c>
      <c r="W8" s="228"/>
      <c r="X8" s="228"/>
      <c r="Y8" s="228"/>
      <c r="AG8" t="s">
        <v>119</v>
      </c>
    </row>
    <row r="9" spans="1:60" outlineLevel="1" x14ac:dyDescent="0.2">
      <c r="A9" s="236">
        <v>1</v>
      </c>
      <c r="B9" s="237" t="s">
        <v>120</v>
      </c>
      <c r="C9" s="254" t="s">
        <v>121</v>
      </c>
      <c r="D9" s="238" t="s">
        <v>122</v>
      </c>
      <c r="E9" s="239">
        <v>1</v>
      </c>
      <c r="F9" s="240"/>
      <c r="G9" s="241">
        <f>ROUND(E9*F9,2)</f>
        <v>0</v>
      </c>
      <c r="H9" s="240"/>
      <c r="I9" s="241">
        <f>ROUND(E9*H9,2)</f>
        <v>0</v>
      </c>
      <c r="J9" s="240"/>
      <c r="K9" s="241">
        <f>ROUND(E9*J9,2)</f>
        <v>0</v>
      </c>
      <c r="L9" s="241">
        <v>21</v>
      </c>
      <c r="M9" s="241">
        <f>G9*(1+L9/100)</f>
        <v>0</v>
      </c>
      <c r="N9" s="239">
        <v>0</v>
      </c>
      <c r="O9" s="239">
        <f>ROUND(E9*N9,2)</f>
        <v>0</v>
      </c>
      <c r="P9" s="239">
        <v>0</v>
      </c>
      <c r="Q9" s="239">
        <f>ROUND(E9*P9,2)</f>
        <v>0</v>
      </c>
      <c r="R9" s="241"/>
      <c r="S9" s="241" t="s">
        <v>123</v>
      </c>
      <c r="T9" s="242" t="s">
        <v>124</v>
      </c>
      <c r="U9" s="224">
        <v>0</v>
      </c>
      <c r="V9" s="224">
        <f>ROUND(E9*U9,2)</f>
        <v>0</v>
      </c>
      <c r="W9" s="224"/>
      <c r="X9" s="224" t="s">
        <v>125</v>
      </c>
      <c r="Y9" s="224" t="s">
        <v>126</v>
      </c>
      <c r="Z9" s="214"/>
      <c r="AA9" s="214"/>
      <c r="AB9" s="214"/>
      <c r="AC9" s="214"/>
      <c r="AD9" s="214"/>
      <c r="AE9" s="214"/>
      <c r="AF9" s="214"/>
      <c r="AG9" s="214" t="s">
        <v>127</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ht="67.5" outlineLevel="2" x14ac:dyDescent="0.2">
      <c r="A10" s="221"/>
      <c r="B10" s="222"/>
      <c r="C10" s="255" t="s">
        <v>128</v>
      </c>
      <c r="D10" s="244"/>
      <c r="E10" s="244"/>
      <c r="F10" s="244"/>
      <c r="G10" s="244"/>
      <c r="H10" s="224"/>
      <c r="I10" s="224"/>
      <c r="J10" s="224"/>
      <c r="K10" s="224"/>
      <c r="L10" s="224"/>
      <c r="M10" s="224"/>
      <c r="N10" s="223"/>
      <c r="O10" s="223"/>
      <c r="P10" s="223"/>
      <c r="Q10" s="223"/>
      <c r="R10" s="224"/>
      <c r="S10" s="224"/>
      <c r="T10" s="224"/>
      <c r="U10" s="224"/>
      <c r="V10" s="224"/>
      <c r="W10" s="224"/>
      <c r="X10" s="224"/>
      <c r="Y10" s="224"/>
      <c r="Z10" s="214"/>
      <c r="AA10" s="214"/>
      <c r="AB10" s="214"/>
      <c r="AC10" s="214"/>
      <c r="AD10" s="214"/>
      <c r="AE10" s="214"/>
      <c r="AF10" s="214"/>
      <c r="AG10" s="214" t="s">
        <v>129</v>
      </c>
      <c r="AH10" s="214"/>
      <c r="AI10" s="214"/>
      <c r="AJ10" s="214"/>
      <c r="AK10" s="214"/>
      <c r="AL10" s="214"/>
      <c r="AM10" s="214"/>
      <c r="AN10" s="214"/>
      <c r="AO10" s="214"/>
      <c r="AP10" s="214"/>
      <c r="AQ10" s="214"/>
      <c r="AR10" s="214"/>
      <c r="AS10" s="214"/>
      <c r="AT10" s="214"/>
      <c r="AU10" s="214"/>
      <c r="AV10" s="214"/>
      <c r="AW10" s="214"/>
      <c r="AX10" s="214"/>
      <c r="AY10" s="214"/>
      <c r="AZ10" s="214"/>
      <c r="BA10" s="243" t="str">
        <f>C10</f>
        <v>Elektrická chladicí vitrína v obslužném provedení pro prezentaci chlazených výrobků. Transparentní dvojitá kalená skla bez barevného potisku a výklopné čelní sklo umožňují snadné čištění, zadní posuvná dvířka usnadňují obsluhu, LED osvětlení nad každou policí zajišťuje rovnoměrné nasvícení vystaveného sortimentu. Vnitřní uspořádání tvoří kalené skleněné police. Ventilační chlazení s elektronickou řídicí jednotkou zajišťuje stabilní teplotu, automatické odtávání a odpařování kondenzátu snižuje nároky na údržbu a výsuvný agregát urychluje servisní zásahy. Chladicí okruh používá chladivo R290 a teplotní rozsah činí +4 až +8 °C při okolních podmínkách +25 °C a 60 % relativní vlhkosti. Energetická třída C, nebo lepšÍ. Spotřeba elektrické energie 3kW / 24h.</v>
      </c>
      <c r="BB10" s="214"/>
      <c r="BC10" s="214"/>
      <c r="BD10" s="214"/>
      <c r="BE10" s="214"/>
      <c r="BF10" s="214"/>
      <c r="BG10" s="214"/>
      <c r="BH10" s="214"/>
    </row>
    <row r="11" spans="1:60" outlineLevel="3" x14ac:dyDescent="0.2">
      <c r="A11" s="221"/>
      <c r="B11" s="222"/>
      <c r="C11" s="256" t="s">
        <v>130</v>
      </c>
      <c r="D11" s="225"/>
      <c r="E11" s="226"/>
      <c r="F11" s="227"/>
      <c r="G11" s="227"/>
      <c r="H11" s="224"/>
      <c r="I11" s="224"/>
      <c r="J11" s="224"/>
      <c r="K11" s="224"/>
      <c r="L11" s="224"/>
      <c r="M11" s="224"/>
      <c r="N11" s="223"/>
      <c r="O11" s="223"/>
      <c r="P11" s="223"/>
      <c r="Q11" s="223"/>
      <c r="R11" s="224"/>
      <c r="S11" s="224"/>
      <c r="T11" s="224"/>
      <c r="U11" s="224"/>
      <c r="V11" s="224"/>
      <c r="W11" s="224"/>
      <c r="X11" s="224"/>
      <c r="Y11" s="224"/>
      <c r="Z11" s="214"/>
      <c r="AA11" s="214"/>
      <c r="AB11" s="214"/>
      <c r="AC11" s="214"/>
      <c r="AD11" s="214"/>
      <c r="AE11" s="214"/>
      <c r="AF11" s="214"/>
      <c r="AG11" s="214" t="s">
        <v>129</v>
      </c>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3" x14ac:dyDescent="0.2">
      <c r="A12" s="221"/>
      <c r="B12" s="222"/>
      <c r="C12" s="257" t="s">
        <v>131</v>
      </c>
      <c r="D12" s="245"/>
      <c r="E12" s="245"/>
      <c r="F12" s="245"/>
      <c r="G12" s="245"/>
      <c r="H12" s="224"/>
      <c r="I12" s="224"/>
      <c r="J12" s="224"/>
      <c r="K12" s="224"/>
      <c r="L12" s="224"/>
      <c r="M12" s="224"/>
      <c r="N12" s="223"/>
      <c r="O12" s="223"/>
      <c r="P12" s="223"/>
      <c r="Q12" s="223"/>
      <c r="R12" s="224"/>
      <c r="S12" s="224"/>
      <c r="T12" s="224"/>
      <c r="U12" s="224"/>
      <c r="V12" s="224"/>
      <c r="W12" s="224"/>
      <c r="X12" s="224"/>
      <c r="Y12" s="224"/>
      <c r="Z12" s="214"/>
      <c r="AA12" s="214"/>
      <c r="AB12" s="214"/>
      <c r="AC12" s="214"/>
      <c r="AD12" s="214"/>
      <c r="AE12" s="214"/>
      <c r="AF12" s="214"/>
      <c r="AG12" s="214" t="s">
        <v>129</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36">
        <v>2</v>
      </c>
      <c r="B13" s="237" t="s">
        <v>132</v>
      </c>
      <c r="C13" s="254" t="s">
        <v>133</v>
      </c>
      <c r="D13" s="238" t="s">
        <v>122</v>
      </c>
      <c r="E13" s="239">
        <v>1</v>
      </c>
      <c r="F13" s="240"/>
      <c r="G13" s="241">
        <f>ROUND(E13*F13,2)</f>
        <v>0</v>
      </c>
      <c r="H13" s="240"/>
      <c r="I13" s="241">
        <f>ROUND(E13*H13,2)</f>
        <v>0</v>
      </c>
      <c r="J13" s="240"/>
      <c r="K13" s="241">
        <f>ROUND(E13*J13,2)</f>
        <v>0</v>
      </c>
      <c r="L13" s="241">
        <v>21</v>
      </c>
      <c r="M13" s="241">
        <f>G13*(1+L13/100)</f>
        <v>0</v>
      </c>
      <c r="N13" s="239">
        <v>0</v>
      </c>
      <c r="O13" s="239">
        <f>ROUND(E13*N13,2)</f>
        <v>0</v>
      </c>
      <c r="P13" s="239">
        <v>0</v>
      </c>
      <c r="Q13" s="239">
        <f>ROUND(E13*P13,2)</f>
        <v>0</v>
      </c>
      <c r="R13" s="241"/>
      <c r="S13" s="241" t="s">
        <v>123</v>
      </c>
      <c r="T13" s="242" t="s">
        <v>124</v>
      </c>
      <c r="U13" s="224">
        <v>0</v>
      </c>
      <c r="V13" s="224">
        <f>ROUND(E13*U13,2)</f>
        <v>0</v>
      </c>
      <c r="W13" s="224"/>
      <c r="X13" s="224" t="s">
        <v>125</v>
      </c>
      <c r="Y13" s="224" t="s">
        <v>126</v>
      </c>
      <c r="Z13" s="214"/>
      <c r="AA13" s="214"/>
      <c r="AB13" s="214"/>
      <c r="AC13" s="214"/>
      <c r="AD13" s="214"/>
      <c r="AE13" s="214"/>
      <c r="AF13" s="214"/>
      <c r="AG13" s="214" t="s">
        <v>127</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ht="22.5" outlineLevel="2" x14ac:dyDescent="0.2">
      <c r="A14" s="221"/>
      <c r="B14" s="222"/>
      <c r="C14" s="255" t="s">
        <v>134</v>
      </c>
      <c r="D14" s="244"/>
      <c r="E14" s="244"/>
      <c r="F14" s="244"/>
      <c r="G14" s="244"/>
      <c r="H14" s="224"/>
      <c r="I14" s="224"/>
      <c r="J14" s="224"/>
      <c r="K14" s="224"/>
      <c r="L14" s="224"/>
      <c r="M14" s="224"/>
      <c r="N14" s="223"/>
      <c r="O14" s="223"/>
      <c r="P14" s="223"/>
      <c r="Q14" s="223"/>
      <c r="R14" s="224"/>
      <c r="S14" s="224"/>
      <c r="T14" s="224"/>
      <c r="U14" s="224"/>
      <c r="V14" s="224"/>
      <c r="W14" s="224"/>
      <c r="X14" s="224"/>
      <c r="Y14" s="224"/>
      <c r="Z14" s="214"/>
      <c r="AA14" s="214"/>
      <c r="AB14" s="214"/>
      <c r="AC14" s="214"/>
      <c r="AD14" s="214"/>
      <c r="AE14" s="214"/>
      <c r="AF14" s="214"/>
      <c r="AG14" s="214" t="s">
        <v>129</v>
      </c>
      <c r="AH14" s="214"/>
      <c r="AI14" s="214"/>
      <c r="AJ14" s="214"/>
      <c r="AK14" s="214"/>
      <c r="AL14" s="214"/>
      <c r="AM14" s="214"/>
      <c r="AN14" s="214"/>
      <c r="AO14" s="214"/>
      <c r="AP14" s="214"/>
      <c r="AQ14" s="214"/>
      <c r="AR14" s="214"/>
      <c r="AS14" s="214"/>
      <c r="AT14" s="214"/>
      <c r="AU14" s="214"/>
      <c r="AV14" s="214"/>
      <c r="AW14" s="214"/>
      <c r="AX14" s="214"/>
      <c r="AY14" s="214"/>
      <c r="AZ14" s="214"/>
      <c r="BA14" s="243" t="str">
        <f>C14</f>
        <v>Prosklená vitrína, posuvná dvířka, opláštění z eloxovaného hliníku, roštové police, dvojité sklo, vnitřní osvětlení. Chladivo R600a, minimálně 2x ventilátor, kapacita minimálně 220 litrů. Rozsah teploty +2 až +8 °C.</v>
      </c>
      <c r="BB14" s="214"/>
      <c r="BC14" s="214"/>
      <c r="BD14" s="214"/>
      <c r="BE14" s="214"/>
      <c r="BF14" s="214"/>
      <c r="BG14" s="214"/>
      <c r="BH14" s="214"/>
    </row>
    <row r="15" spans="1:60" outlineLevel="1" x14ac:dyDescent="0.2">
      <c r="A15" s="236">
        <v>3</v>
      </c>
      <c r="B15" s="237" t="s">
        <v>135</v>
      </c>
      <c r="C15" s="254" t="s">
        <v>136</v>
      </c>
      <c r="D15" s="238" t="s">
        <v>122</v>
      </c>
      <c r="E15" s="239">
        <v>1</v>
      </c>
      <c r="F15" s="240"/>
      <c r="G15" s="241">
        <f>ROUND(E15*F15,2)</f>
        <v>0</v>
      </c>
      <c r="H15" s="240"/>
      <c r="I15" s="241">
        <f>ROUND(E15*H15,2)</f>
        <v>0</v>
      </c>
      <c r="J15" s="240"/>
      <c r="K15" s="241">
        <f>ROUND(E15*J15,2)</f>
        <v>0</v>
      </c>
      <c r="L15" s="241">
        <v>21</v>
      </c>
      <c r="M15" s="241">
        <f>G15*(1+L15/100)</f>
        <v>0</v>
      </c>
      <c r="N15" s="239">
        <v>0</v>
      </c>
      <c r="O15" s="239">
        <f>ROUND(E15*N15,2)</f>
        <v>0</v>
      </c>
      <c r="P15" s="239">
        <v>0</v>
      </c>
      <c r="Q15" s="239">
        <f>ROUND(E15*P15,2)</f>
        <v>0</v>
      </c>
      <c r="R15" s="241"/>
      <c r="S15" s="241" t="s">
        <v>123</v>
      </c>
      <c r="T15" s="242" t="s">
        <v>124</v>
      </c>
      <c r="U15" s="224">
        <v>0</v>
      </c>
      <c r="V15" s="224">
        <f>ROUND(E15*U15,2)</f>
        <v>0</v>
      </c>
      <c r="W15" s="224"/>
      <c r="X15" s="224" t="s">
        <v>125</v>
      </c>
      <c r="Y15" s="224" t="s">
        <v>126</v>
      </c>
      <c r="Z15" s="214"/>
      <c r="AA15" s="214"/>
      <c r="AB15" s="214"/>
      <c r="AC15" s="214"/>
      <c r="AD15" s="214"/>
      <c r="AE15" s="214"/>
      <c r="AF15" s="214"/>
      <c r="AG15" s="214" t="s">
        <v>127</v>
      </c>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2" x14ac:dyDescent="0.2">
      <c r="A16" s="221"/>
      <c r="B16" s="222"/>
      <c r="C16" s="255" t="s">
        <v>137</v>
      </c>
      <c r="D16" s="244"/>
      <c r="E16" s="244"/>
      <c r="F16" s="244"/>
      <c r="G16" s="244"/>
      <c r="H16" s="224"/>
      <c r="I16" s="224"/>
      <c r="J16" s="224"/>
      <c r="K16" s="224"/>
      <c r="L16" s="224"/>
      <c r="M16" s="224"/>
      <c r="N16" s="223"/>
      <c r="O16" s="223"/>
      <c r="P16" s="223"/>
      <c r="Q16" s="223"/>
      <c r="R16" s="224"/>
      <c r="S16" s="224"/>
      <c r="T16" s="224"/>
      <c r="U16" s="224"/>
      <c r="V16" s="224"/>
      <c r="W16" s="224"/>
      <c r="X16" s="224"/>
      <c r="Y16" s="224"/>
      <c r="Z16" s="214"/>
      <c r="AA16" s="214"/>
      <c r="AB16" s="214"/>
      <c r="AC16" s="214"/>
      <c r="AD16" s="214"/>
      <c r="AE16" s="214"/>
      <c r="AF16" s="214"/>
      <c r="AG16" s="214" t="s">
        <v>129</v>
      </c>
      <c r="AH16" s="214"/>
      <c r="AI16" s="214"/>
      <c r="AJ16" s="214"/>
      <c r="AK16" s="214"/>
      <c r="AL16" s="214"/>
      <c r="AM16" s="214"/>
      <c r="AN16" s="214"/>
      <c r="AO16" s="214"/>
      <c r="AP16" s="214"/>
      <c r="AQ16" s="214"/>
      <c r="AR16" s="214"/>
      <c r="AS16" s="214"/>
      <c r="AT16" s="214"/>
      <c r="AU16" s="214"/>
      <c r="AV16" s="214"/>
      <c r="AW16" s="214"/>
      <c r="AX16" s="214"/>
      <c r="AY16" s="214"/>
      <c r="AZ16" s="214"/>
      <c r="BA16" s="243" t="str">
        <f>C16</f>
        <v>Nerezové provedení, 2x dvířko, ovladač regulující vnitřní teplotu, rozsah vnitřní teploty +30 až +90 °C.</v>
      </c>
      <c r="BB16" s="214"/>
      <c r="BC16" s="214"/>
      <c r="BD16" s="214"/>
      <c r="BE16" s="214"/>
      <c r="BF16" s="214"/>
      <c r="BG16" s="214"/>
      <c r="BH16" s="214"/>
    </row>
    <row r="17" spans="1:60" outlineLevel="1" x14ac:dyDescent="0.2">
      <c r="A17" s="246">
        <v>4</v>
      </c>
      <c r="B17" s="247" t="s">
        <v>138</v>
      </c>
      <c r="C17" s="258" t="s">
        <v>139</v>
      </c>
      <c r="D17" s="248" t="s">
        <v>122</v>
      </c>
      <c r="E17" s="249">
        <v>1</v>
      </c>
      <c r="F17" s="250"/>
      <c r="G17" s="251">
        <f>ROUND(E17*F17,2)</f>
        <v>0</v>
      </c>
      <c r="H17" s="250"/>
      <c r="I17" s="251">
        <f>ROUND(E17*H17,2)</f>
        <v>0</v>
      </c>
      <c r="J17" s="250"/>
      <c r="K17" s="251">
        <f>ROUND(E17*J17,2)</f>
        <v>0</v>
      </c>
      <c r="L17" s="251">
        <v>21</v>
      </c>
      <c r="M17" s="251">
        <f>G17*(1+L17/100)</f>
        <v>0</v>
      </c>
      <c r="N17" s="249">
        <v>0</v>
      </c>
      <c r="O17" s="249">
        <f>ROUND(E17*N17,2)</f>
        <v>0</v>
      </c>
      <c r="P17" s="249">
        <v>0</v>
      </c>
      <c r="Q17" s="249">
        <f>ROUND(E17*P17,2)</f>
        <v>0</v>
      </c>
      <c r="R17" s="251"/>
      <c r="S17" s="251" t="s">
        <v>123</v>
      </c>
      <c r="T17" s="252" t="s">
        <v>140</v>
      </c>
      <c r="U17" s="224">
        <v>0</v>
      </c>
      <c r="V17" s="224">
        <f>ROUND(E17*U17,2)</f>
        <v>0</v>
      </c>
      <c r="W17" s="224"/>
      <c r="X17" s="224" t="s">
        <v>125</v>
      </c>
      <c r="Y17" s="224" t="s">
        <v>126</v>
      </c>
      <c r="Z17" s="214"/>
      <c r="AA17" s="214"/>
      <c r="AB17" s="214"/>
      <c r="AC17" s="214"/>
      <c r="AD17" s="214"/>
      <c r="AE17" s="214"/>
      <c r="AF17" s="214"/>
      <c r="AG17" s="214" t="s">
        <v>127</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x14ac:dyDescent="0.2">
      <c r="A18" s="236">
        <v>5</v>
      </c>
      <c r="B18" s="237" t="s">
        <v>141</v>
      </c>
      <c r="C18" s="254" t="s">
        <v>142</v>
      </c>
      <c r="D18" s="238" t="s">
        <v>122</v>
      </c>
      <c r="E18" s="239">
        <v>1</v>
      </c>
      <c r="F18" s="240"/>
      <c r="G18" s="241">
        <f>ROUND(E18*F18,2)</f>
        <v>0</v>
      </c>
      <c r="H18" s="240"/>
      <c r="I18" s="241">
        <f>ROUND(E18*H18,2)</f>
        <v>0</v>
      </c>
      <c r="J18" s="240"/>
      <c r="K18" s="241">
        <f>ROUND(E18*J18,2)</f>
        <v>0</v>
      </c>
      <c r="L18" s="241">
        <v>21</v>
      </c>
      <c r="M18" s="241">
        <f>G18*(1+L18/100)</f>
        <v>0</v>
      </c>
      <c r="N18" s="239">
        <v>0</v>
      </c>
      <c r="O18" s="239">
        <f>ROUND(E18*N18,2)</f>
        <v>0</v>
      </c>
      <c r="P18" s="239">
        <v>0</v>
      </c>
      <c r="Q18" s="239">
        <f>ROUND(E18*P18,2)</f>
        <v>0</v>
      </c>
      <c r="R18" s="241"/>
      <c r="S18" s="241" t="s">
        <v>123</v>
      </c>
      <c r="T18" s="242" t="s">
        <v>124</v>
      </c>
      <c r="U18" s="224">
        <v>0</v>
      </c>
      <c r="V18" s="224">
        <f>ROUND(E18*U18,2)</f>
        <v>0</v>
      </c>
      <c r="W18" s="224"/>
      <c r="X18" s="224" t="s">
        <v>125</v>
      </c>
      <c r="Y18" s="224" t="s">
        <v>126</v>
      </c>
      <c r="Z18" s="214"/>
      <c r="AA18" s="214"/>
      <c r="AB18" s="214"/>
      <c r="AC18" s="214"/>
      <c r="AD18" s="214"/>
      <c r="AE18" s="214"/>
      <c r="AF18" s="214"/>
      <c r="AG18" s="214" t="s">
        <v>127</v>
      </c>
      <c r="AH18" s="214"/>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ht="22.5" outlineLevel="2" x14ac:dyDescent="0.2">
      <c r="A19" s="221"/>
      <c r="B19" s="222"/>
      <c r="C19" s="255" t="s">
        <v>143</v>
      </c>
      <c r="D19" s="244"/>
      <c r="E19" s="244"/>
      <c r="F19" s="244"/>
      <c r="G19" s="244"/>
      <c r="H19" s="224"/>
      <c r="I19" s="224"/>
      <c r="J19" s="224"/>
      <c r="K19" s="224"/>
      <c r="L19" s="224"/>
      <c r="M19" s="224"/>
      <c r="N19" s="223"/>
      <c r="O19" s="223"/>
      <c r="P19" s="223"/>
      <c r="Q19" s="223"/>
      <c r="R19" s="224"/>
      <c r="S19" s="224"/>
      <c r="T19" s="224"/>
      <c r="U19" s="224"/>
      <c r="V19" s="224"/>
      <c r="W19" s="224"/>
      <c r="X19" s="224"/>
      <c r="Y19" s="224"/>
      <c r="Z19" s="214"/>
      <c r="AA19" s="214"/>
      <c r="AB19" s="214"/>
      <c r="AC19" s="214"/>
      <c r="AD19" s="214"/>
      <c r="AE19" s="214"/>
      <c r="AF19" s="214"/>
      <c r="AG19" s="214" t="s">
        <v>129</v>
      </c>
      <c r="AH19" s="214"/>
      <c r="AI19" s="214"/>
      <c r="AJ19" s="214"/>
      <c r="AK19" s="214"/>
      <c r="AL19" s="214"/>
      <c r="AM19" s="214"/>
      <c r="AN19" s="214"/>
      <c r="AO19" s="214"/>
      <c r="AP19" s="214"/>
      <c r="AQ19" s="214"/>
      <c r="AR19" s="214"/>
      <c r="AS19" s="214"/>
      <c r="AT19" s="214"/>
      <c r="AU19" s="214"/>
      <c r="AV19" s="214"/>
      <c r="AW19" s="214"/>
      <c r="AX19" s="214"/>
      <c r="AY19" s="214"/>
      <c r="AZ19" s="214"/>
      <c r="BA19" s="243" t="str">
        <f>C19</f>
        <v>Pracovní stůl skříňový, uzavřený dvířky, 2x zásuvka pod pracovní deskou (zásuvka s převýsuvem), knock box v jedné zásuvce. Hygienický standard HS, instalováno na nerezovém rámovém soklu.</v>
      </c>
      <c r="BB19" s="214"/>
      <c r="BC19" s="214"/>
      <c r="BD19" s="214"/>
      <c r="BE19" s="214"/>
      <c r="BF19" s="214"/>
      <c r="BG19" s="214"/>
      <c r="BH19" s="214"/>
    </row>
    <row r="20" spans="1:60" outlineLevel="1" x14ac:dyDescent="0.2">
      <c r="A20" s="236">
        <v>6</v>
      </c>
      <c r="B20" s="237" t="s">
        <v>144</v>
      </c>
      <c r="C20" s="254" t="s">
        <v>145</v>
      </c>
      <c r="D20" s="238" t="s">
        <v>122</v>
      </c>
      <c r="E20" s="239">
        <v>1</v>
      </c>
      <c r="F20" s="240"/>
      <c r="G20" s="241">
        <f>ROUND(E20*F20,2)</f>
        <v>0</v>
      </c>
      <c r="H20" s="240"/>
      <c r="I20" s="241">
        <f>ROUND(E20*H20,2)</f>
        <v>0</v>
      </c>
      <c r="J20" s="240"/>
      <c r="K20" s="241">
        <f>ROUND(E20*J20,2)</f>
        <v>0</v>
      </c>
      <c r="L20" s="241">
        <v>21</v>
      </c>
      <c r="M20" s="241">
        <f>G20*(1+L20/100)</f>
        <v>0</v>
      </c>
      <c r="N20" s="239">
        <v>0</v>
      </c>
      <c r="O20" s="239">
        <f>ROUND(E20*N20,2)</f>
        <v>0</v>
      </c>
      <c r="P20" s="239">
        <v>0</v>
      </c>
      <c r="Q20" s="239">
        <f>ROUND(E20*P20,2)</f>
        <v>0</v>
      </c>
      <c r="R20" s="241"/>
      <c r="S20" s="241" t="s">
        <v>123</v>
      </c>
      <c r="T20" s="242" t="s">
        <v>124</v>
      </c>
      <c r="U20" s="224">
        <v>0</v>
      </c>
      <c r="V20" s="224">
        <f>ROUND(E20*U20,2)</f>
        <v>0</v>
      </c>
      <c r="W20" s="224"/>
      <c r="X20" s="224" t="s">
        <v>125</v>
      </c>
      <c r="Y20" s="224" t="s">
        <v>126</v>
      </c>
      <c r="Z20" s="214"/>
      <c r="AA20" s="214"/>
      <c r="AB20" s="214"/>
      <c r="AC20" s="214"/>
      <c r="AD20" s="214"/>
      <c r="AE20" s="214"/>
      <c r="AF20" s="214"/>
      <c r="AG20" s="214" t="s">
        <v>127</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ht="33.75" outlineLevel="2" x14ac:dyDescent="0.2">
      <c r="A21" s="221"/>
      <c r="B21" s="222"/>
      <c r="C21" s="255" t="s">
        <v>146</v>
      </c>
      <c r="D21" s="244"/>
      <c r="E21" s="244"/>
      <c r="F21" s="244"/>
      <c r="G21" s="244"/>
      <c r="H21" s="224"/>
      <c r="I21" s="224"/>
      <c r="J21" s="224"/>
      <c r="K21" s="224"/>
      <c r="L21" s="224"/>
      <c r="M21" s="224"/>
      <c r="N21" s="223"/>
      <c r="O21" s="223"/>
      <c r="P21" s="223"/>
      <c r="Q21" s="223"/>
      <c r="R21" s="224"/>
      <c r="S21" s="224"/>
      <c r="T21" s="224"/>
      <c r="U21" s="224"/>
      <c r="V21" s="224"/>
      <c r="W21" s="224"/>
      <c r="X21" s="224"/>
      <c r="Y21" s="224"/>
      <c r="Z21" s="214"/>
      <c r="AA21" s="214"/>
      <c r="AB21" s="214"/>
      <c r="AC21" s="214"/>
      <c r="AD21" s="214"/>
      <c r="AE21" s="214"/>
      <c r="AF21" s="214"/>
      <c r="AG21" s="214" t="s">
        <v>129</v>
      </c>
      <c r="AH21" s="214"/>
      <c r="AI21" s="214"/>
      <c r="AJ21" s="214"/>
      <c r="AK21" s="214"/>
      <c r="AL21" s="214"/>
      <c r="AM21" s="214"/>
      <c r="AN21" s="214"/>
      <c r="AO21" s="214"/>
      <c r="AP21" s="214"/>
      <c r="AQ21" s="214"/>
      <c r="AR21" s="214"/>
      <c r="AS21" s="214"/>
      <c r="AT21" s="214"/>
      <c r="AU21" s="214"/>
      <c r="AV21" s="214"/>
      <c r="AW21" s="214"/>
      <c r="AX21" s="214"/>
      <c r="AY21" s="214"/>
      <c r="AZ21" s="214"/>
      <c r="BA21" s="243" t="str">
        <f>C21</f>
        <v>Pracovní stůl skříňový, vlevo uzavřený dvířky, střední výškově nastavitelná police. Vpravo blok zásuvek (zátežové provedení, převýsuv) pro uložení skla a inventáře, instalováno na nerezovém rámovém soklu, hygienický standard minimálně HS. Společná pracovní deska s pozicí A05.</v>
      </c>
      <c r="BB21" s="214"/>
      <c r="BC21" s="214"/>
      <c r="BD21" s="214"/>
      <c r="BE21" s="214"/>
      <c r="BF21" s="214"/>
      <c r="BG21" s="214"/>
      <c r="BH21" s="214"/>
    </row>
    <row r="22" spans="1:60" outlineLevel="1" x14ac:dyDescent="0.2">
      <c r="A22" s="236">
        <v>7</v>
      </c>
      <c r="B22" s="237" t="s">
        <v>147</v>
      </c>
      <c r="C22" s="254" t="s">
        <v>148</v>
      </c>
      <c r="D22" s="238" t="s">
        <v>122</v>
      </c>
      <c r="E22" s="239">
        <v>1</v>
      </c>
      <c r="F22" s="240"/>
      <c r="G22" s="241">
        <f>ROUND(E22*F22,2)</f>
        <v>0</v>
      </c>
      <c r="H22" s="240"/>
      <c r="I22" s="241">
        <f>ROUND(E22*H22,2)</f>
        <v>0</v>
      </c>
      <c r="J22" s="240"/>
      <c r="K22" s="241">
        <f>ROUND(E22*J22,2)</f>
        <v>0</v>
      </c>
      <c r="L22" s="241">
        <v>21</v>
      </c>
      <c r="M22" s="241">
        <f>G22*(1+L22/100)</f>
        <v>0</v>
      </c>
      <c r="N22" s="239">
        <v>0</v>
      </c>
      <c r="O22" s="239">
        <f>ROUND(E22*N22,2)</f>
        <v>0</v>
      </c>
      <c r="P22" s="239">
        <v>0</v>
      </c>
      <c r="Q22" s="239">
        <f>ROUND(E22*P22,2)</f>
        <v>0</v>
      </c>
      <c r="R22" s="241"/>
      <c r="S22" s="241" t="s">
        <v>123</v>
      </c>
      <c r="T22" s="242" t="s">
        <v>124</v>
      </c>
      <c r="U22" s="224">
        <v>0</v>
      </c>
      <c r="V22" s="224">
        <f>ROUND(E22*U22,2)</f>
        <v>0</v>
      </c>
      <c r="W22" s="224"/>
      <c r="X22" s="224" t="s">
        <v>125</v>
      </c>
      <c r="Y22" s="224" t="s">
        <v>126</v>
      </c>
      <c r="Z22" s="214"/>
      <c r="AA22" s="214"/>
      <c r="AB22" s="214"/>
      <c r="AC22" s="214"/>
      <c r="AD22" s="214"/>
      <c r="AE22" s="214"/>
      <c r="AF22" s="214"/>
      <c r="AG22" s="214" t="s">
        <v>127</v>
      </c>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ht="33.75" outlineLevel="2" x14ac:dyDescent="0.2">
      <c r="A23" s="221"/>
      <c r="B23" s="222"/>
      <c r="C23" s="255" t="s">
        <v>149</v>
      </c>
      <c r="D23" s="244"/>
      <c r="E23" s="244"/>
      <c r="F23" s="244"/>
      <c r="G23" s="244"/>
      <c r="H23" s="224"/>
      <c r="I23" s="224"/>
      <c r="J23" s="224"/>
      <c r="K23" s="224"/>
      <c r="L23" s="224"/>
      <c r="M23" s="224"/>
      <c r="N23" s="223"/>
      <c r="O23" s="223"/>
      <c r="P23" s="223"/>
      <c r="Q23" s="223"/>
      <c r="R23" s="224"/>
      <c r="S23" s="224"/>
      <c r="T23" s="224"/>
      <c r="U23" s="224"/>
      <c r="V23" s="224"/>
      <c r="W23" s="224"/>
      <c r="X23" s="224"/>
      <c r="Y23" s="224"/>
      <c r="Z23" s="214"/>
      <c r="AA23" s="214"/>
      <c r="AB23" s="214"/>
      <c r="AC23" s="214"/>
      <c r="AD23" s="214"/>
      <c r="AE23" s="214"/>
      <c r="AF23" s="214"/>
      <c r="AG23" s="214" t="s">
        <v>129</v>
      </c>
      <c r="AH23" s="214"/>
      <c r="AI23" s="214"/>
      <c r="AJ23" s="214"/>
      <c r="AK23" s="214"/>
      <c r="AL23" s="214"/>
      <c r="AM23" s="214"/>
      <c r="AN23" s="214"/>
      <c r="AO23" s="214"/>
      <c r="AP23" s="214"/>
      <c r="AQ23" s="214"/>
      <c r="AR23" s="214"/>
      <c r="AS23" s="214"/>
      <c r="AT23" s="214"/>
      <c r="AU23" s="214"/>
      <c r="AV23" s="214"/>
      <c r="AW23" s="214"/>
      <c r="AX23" s="214"/>
      <c r="AY23" s="214"/>
      <c r="AZ23" s="214"/>
      <c r="BA23" s="243" t="str">
        <f>C23</f>
        <v>Pracovní stůl skříňový, vlevo prostor pro podpultovou myčku nádobí, uprostřed skříňka uzavřená dvířky, vpravo výsuvný koš. Prolamovaná pracovní plocha, dřez minimálně 400x400 mm včetně baterie, umyvadlo minimálně GN 1/2 včetně baterie. Částečně instalováno na nerezovém rámovém soklu, hygienický standard minimálně HS.</v>
      </c>
      <c r="BB23" s="214"/>
      <c r="BC23" s="214"/>
      <c r="BD23" s="214"/>
      <c r="BE23" s="214"/>
      <c r="BF23" s="214"/>
      <c r="BG23" s="214"/>
      <c r="BH23" s="214"/>
    </row>
    <row r="24" spans="1:60" outlineLevel="1" x14ac:dyDescent="0.2">
      <c r="A24" s="246">
        <v>8</v>
      </c>
      <c r="B24" s="247" t="s">
        <v>150</v>
      </c>
      <c r="C24" s="258" t="s">
        <v>151</v>
      </c>
      <c r="D24" s="248" t="s">
        <v>122</v>
      </c>
      <c r="E24" s="249">
        <v>1</v>
      </c>
      <c r="F24" s="250"/>
      <c r="G24" s="251">
        <f>ROUND(E24*F24,2)</f>
        <v>0</v>
      </c>
      <c r="H24" s="250"/>
      <c r="I24" s="251">
        <f>ROUND(E24*H24,2)</f>
        <v>0</v>
      </c>
      <c r="J24" s="250"/>
      <c r="K24" s="251">
        <f>ROUND(E24*J24,2)</f>
        <v>0</v>
      </c>
      <c r="L24" s="251">
        <v>21</v>
      </c>
      <c r="M24" s="251">
        <f>G24*(1+L24/100)</f>
        <v>0</v>
      </c>
      <c r="N24" s="249">
        <v>0</v>
      </c>
      <c r="O24" s="249">
        <f>ROUND(E24*N24,2)</f>
        <v>0</v>
      </c>
      <c r="P24" s="249">
        <v>0</v>
      </c>
      <c r="Q24" s="249">
        <f>ROUND(E24*P24,2)</f>
        <v>0</v>
      </c>
      <c r="R24" s="251"/>
      <c r="S24" s="251" t="s">
        <v>123</v>
      </c>
      <c r="T24" s="252" t="s">
        <v>124</v>
      </c>
      <c r="U24" s="224">
        <v>0</v>
      </c>
      <c r="V24" s="224">
        <f>ROUND(E24*U24,2)</f>
        <v>0</v>
      </c>
      <c r="W24" s="224"/>
      <c r="X24" s="224" t="s">
        <v>125</v>
      </c>
      <c r="Y24" s="224" t="s">
        <v>126</v>
      </c>
      <c r="Z24" s="214"/>
      <c r="AA24" s="214"/>
      <c r="AB24" s="214"/>
      <c r="AC24" s="214"/>
      <c r="AD24" s="214"/>
      <c r="AE24" s="214"/>
      <c r="AF24" s="214"/>
      <c r="AG24" s="214" t="s">
        <v>127</v>
      </c>
      <c r="AH24" s="214"/>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x14ac:dyDescent="0.2">
      <c r="A25" s="236">
        <v>9</v>
      </c>
      <c r="B25" s="237" t="s">
        <v>152</v>
      </c>
      <c r="C25" s="254" t="s">
        <v>153</v>
      </c>
      <c r="D25" s="238" t="s">
        <v>122</v>
      </c>
      <c r="E25" s="239">
        <v>1</v>
      </c>
      <c r="F25" s="240"/>
      <c r="G25" s="241">
        <f>ROUND(E25*F25,2)</f>
        <v>0</v>
      </c>
      <c r="H25" s="240"/>
      <c r="I25" s="241">
        <f>ROUND(E25*H25,2)</f>
        <v>0</v>
      </c>
      <c r="J25" s="240"/>
      <c r="K25" s="241">
        <f>ROUND(E25*J25,2)</f>
        <v>0</v>
      </c>
      <c r="L25" s="241">
        <v>21</v>
      </c>
      <c r="M25" s="241">
        <f>G25*(1+L25/100)</f>
        <v>0</v>
      </c>
      <c r="N25" s="239">
        <v>0</v>
      </c>
      <c r="O25" s="239">
        <f>ROUND(E25*N25,2)</f>
        <v>0</v>
      </c>
      <c r="P25" s="239">
        <v>0</v>
      </c>
      <c r="Q25" s="239">
        <f>ROUND(E25*P25,2)</f>
        <v>0</v>
      </c>
      <c r="R25" s="241"/>
      <c r="S25" s="241" t="s">
        <v>123</v>
      </c>
      <c r="T25" s="242" t="s">
        <v>124</v>
      </c>
      <c r="U25" s="224">
        <v>0</v>
      </c>
      <c r="V25" s="224">
        <f>ROUND(E25*U25,2)</f>
        <v>0</v>
      </c>
      <c r="W25" s="224"/>
      <c r="X25" s="224" t="s">
        <v>125</v>
      </c>
      <c r="Y25" s="224" t="s">
        <v>126</v>
      </c>
      <c r="Z25" s="214"/>
      <c r="AA25" s="214"/>
      <c r="AB25" s="214"/>
      <c r="AC25" s="214"/>
      <c r="AD25" s="214"/>
      <c r="AE25" s="214"/>
      <c r="AF25" s="214"/>
      <c r="AG25" s="214" t="s">
        <v>127</v>
      </c>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ht="56.25" outlineLevel="2" x14ac:dyDescent="0.2">
      <c r="A26" s="221"/>
      <c r="B26" s="222"/>
      <c r="C26" s="255" t="s">
        <v>154</v>
      </c>
      <c r="D26" s="244"/>
      <c r="E26" s="244"/>
      <c r="F26" s="244"/>
      <c r="G26" s="244"/>
      <c r="H26" s="224"/>
      <c r="I26" s="224"/>
      <c r="J26" s="224"/>
      <c r="K26" s="224"/>
      <c r="L26" s="224"/>
      <c r="M26" s="224"/>
      <c r="N26" s="223"/>
      <c r="O26" s="223"/>
      <c r="P26" s="223"/>
      <c r="Q26" s="223"/>
      <c r="R26" s="224"/>
      <c r="S26" s="224"/>
      <c r="T26" s="224"/>
      <c r="U26" s="224"/>
      <c r="V26" s="224"/>
      <c r="W26" s="224"/>
      <c r="X26" s="224"/>
      <c r="Y26" s="224"/>
      <c r="Z26" s="214"/>
      <c r="AA26" s="214"/>
      <c r="AB26" s="214"/>
      <c r="AC26" s="214"/>
      <c r="AD26" s="214"/>
      <c r="AE26" s="214"/>
      <c r="AF26" s="214"/>
      <c r="AG26" s="214" t="s">
        <v>129</v>
      </c>
      <c r="AH26" s="214"/>
      <c r="AI26" s="214"/>
      <c r="AJ26" s="214"/>
      <c r="AK26" s="214"/>
      <c r="AL26" s="214"/>
      <c r="AM26" s="214"/>
      <c r="AN26" s="214"/>
      <c r="AO26" s="214"/>
      <c r="AP26" s="214"/>
      <c r="AQ26" s="214"/>
      <c r="AR26" s="214"/>
      <c r="AS26" s="214"/>
      <c r="AT26" s="214"/>
      <c r="AU26" s="214"/>
      <c r="AV26" s="214"/>
      <c r="AW26" s="214"/>
      <c r="AX26" s="214"/>
      <c r="AY26" s="214"/>
      <c r="AZ26" s="214"/>
      <c r="BA26" s="243" t="str">
        <f>C26</f>
        <v>Podpultová myčka nádobí, koš 500x500 mm, horní a dolní mycí / oplachová otočná ramena z kompozitního nebo nerezového materiálu, tlakový bojler, minimálně dva mycí cykly konfigurovanételné na místě, vyjímatelné filtry nádrže, dvouplášťové izolované dveře, konstrukce z nerezové oceli AISI 304 a kvalitnější, elektronické ovládání s uživatelským rozhraním, myčka bude vybavena peristatickým dávkovačem mycího a oplachového prostředku, odpadní čerpadlo, vestavěný WIFI modul, max. spotřeba vody na mycí cyklus 2.1 litru. Světlá vstupní výška minimálně 400 mm. Průměrná spotřeba energie (Ec), kWh: max. 0.3 kWh. Hladina hluku max. 70 dBA. Výkon až 65 košů za hodinu.</v>
      </c>
      <c r="BB26" s="214"/>
      <c r="BC26" s="214"/>
      <c r="BD26" s="214"/>
      <c r="BE26" s="214"/>
      <c r="BF26" s="214"/>
      <c r="BG26" s="214"/>
      <c r="BH26" s="214"/>
    </row>
    <row r="27" spans="1:60" outlineLevel="3" x14ac:dyDescent="0.2">
      <c r="A27" s="221"/>
      <c r="B27" s="222"/>
      <c r="C27" s="256" t="s">
        <v>130</v>
      </c>
      <c r="D27" s="225"/>
      <c r="E27" s="226"/>
      <c r="F27" s="227"/>
      <c r="G27" s="227"/>
      <c r="H27" s="224"/>
      <c r="I27" s="224"/>
      <c r="J27" s="224"/>
      <c r="K27" s="224"/>
      <c r="L27" s="224"/>
      <c r="M27" s="224"/>
      <c r="N27" s="223"/>
      <c r="O27" s="223"/>
      <c r="P27" s="223"/>
      <c r="Q27" s="223"/>
      <c r="R27" s="224"/>
      <c r="S27" s="224"/>
      <c r="T27" s="224"/>
      <c r="U27" s="224"/>
      <c r="V27" s="224"/>
      <c r="W27" s="224"/>
      <c r="X27" s="224"/>
      <c r="Y27" s="224"/>
      <c r="Z27" s="214"/>
      <c r="AA27" s="214"/>
      <c r="AB27" s="214"/>
      <c r="AC27" s="214"/>
      <c r="AD27" s="214"/>
      <c r="AE27" s="214"/>
      <c r="AF27" s="214"/>
      <c r="AG27" s="214" t="s">
        <v>129</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3" x14ac:dyDescent="0.2">
      <c r="A28" s="221"/>
      <c r="B28" s="222"/>
      <c r="C28" s="257" t="s">
        <v>155</v>
      </c>
      <c r="D28" s="245"/>
      <c r="E28" s="245"/>
      <c r="F28" s="245"/>
      <c r="G28" s="245"/>
      <c r="H28" s="224"/>
      <c r="I28" s="224"/>
      <c r="J28" s="224"/>
      <c r="K28" s="224"/>
      <c r="L28" s="224"/>
      <c r="M28" s="224"/>
      <c r="N28" s="223"/>
      <c r="O28" s="223"/>
      <c r="P28" s="223"/>
      <c r="Q28" s="223"/>
      <c r="R28" s="224"/>
      <c r="S28" s="224"/>
      <c r="T28" s="224"/>
      <c r="U28" s="224"/>
      <c r="V28" s="224"/>
      <c r="W28" s="224"/>
      <c r="X28" s="224"/>
      <c r="Y28" s="224"/>
      <c r="Z28" s="214"/>
      <c r="AA28" s="214"/>
      <c r="AB28" s="214"/>
      <c r="AC28" s="214"/>
      <c r="AD28" s="214"/>
      <c r="AE28" s="214"/>
      <c r="AF28" s="214"/>
      <c r="AG28" s="214" t="s">
        <v>129</v>
      </c>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1" x14ac:dyDescent="0.2">
      <c r="A29" s="246">
        <v>10</v>
      </c>
      <c r="B29" s="247" t="s">
        <v>156</v>
      </c>
      <c r="C29" s="258" t="s">
        <v>157</v>
      </c>
      <c r="D29" s="248" t="s">
        <v>122</v>
      </c>
      <c r="E29" s="249">
        <v>1</v>
      </c>
      <c r="F29" s="250"/>
      <c r="G29" s="251">
        <f>ROUND(E29*F29,2)</f>
        <v>0</v>
      </c>
      <c r="H29" s="250"/>
      <c r="I29" s="251">
        <f>ROUND(E29*H29,2)</f>
        <v>0</v>
      </c>
      <c r="J29" s="250"/>
      <c r="K29" s="251">
        <f>ROUND(E29*J29,2)</f>
        <v>0</v>
      </c>
      <c r="L29" s="251">
        <v>21</v>
      </c>
      <c r="M29" s="251">
        <f>G29*(1+L29/100)</f>
        <v>0</v>
      </c>
      <c r="N29" s="249">
        <v>0</v>
      </c>
      <c r="O29" s="249">
        <f>ROUND(E29*N29,2)</f>
        <v>0</v>
      </c>
      <c r="P29" s="249">
        <v>0</v>
      </c>
      <c r="Q29" s="249">
        <f>ROUND(E29*P29,2)</f>
        <v>0</v>
      </c>
      <c r="R29" s="251"/>
      <c r="S29" s="251" t="s">
        <v>123</v>
      </c>
      <c r="T29" s="252" t="s">
        <v>124</v>
      </c>
      <c r="U29" s="224">
        <v>0</v>
      </c>
      <c r="V29" s="224">
        <f>ROUND(E29*U29,2)</f>
        <v>0</v>
      </c>
      <c r="W29" s="224"/>
      <c r="X29" s="224" t="s">
        <v>125</v>
      </c>
      <c r="Y29" s="224" t="s">
        <v>126</v>
      </c>
      <c r="Z29" s="214"/>
      <c r="AA29" s="214"/>
      <c r="AB29" s="214"/>
      <c r="AC29" s="214"/>
      <c r="AD29" s="214"/>
      <c r="AE29" s="214"/>
      <c r="AF29" s="214"/>
      <c r="AG29" s="214" t="s">
        <v>127</v>
      </c>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x14ac:dyDescent="0.2">
      <c r="A30" s="236">
        <v>11</v>
      </c>
      <c r="B30" s="237" t="s">
        <v>158</v>
      </c>
      <c r="C30" s="254" t="s">
        <v>159</v>
      </c>
      <c r="D30" s="238" t="s">
        <v>122</v>
      </c>
      <c r="E30" s="239">
        <v>1</v>
      </c>
      <c r="F30" s="240"/>
      <c r="G30" s="241">
        <f>ROUND(E30*F30,2)</f>
        <v>0</v>
      </c>
      <c r="H30" s="240"/>
      <c r="I30" s="241">
        <f>ROUND(E30*H30,2)</f>
        <v>0</v>
      </c>
      <c r="J30" s="240"/>
      <c r="K30" s="241">
        <f>ROUND(E30*J30,2)</f>
        <v>0</v>
      </c>
      <c r="L30" s="241">
        <v>21</v>
      </c>
      <c r="M30" s="241">
        <f>G30*(1+L30/100)</f>
        <v>0</v>
      </c>
      <c r="N30" s="239">
        <v>0</v>
      </c>
      <c r="O30" s="239">
        <f>ROUND(E30*N30,2)</f>
        <v>0</v>
      </c>
      <c r="P30" s="239">
        <v>0</v>
      </c>
      <c r="Q30" s="239">
        <f>ROUND(E30*P30,2)</f>
        <v>0</v>
      </c>
      <c r="R30" s="241"/>
      <c r="S30" s="241" t="s">
        <v>123</v>
      </c>
      <c r="T30" s="242" t="s">
        <v>124</v>
      </c>
      <c r="U30" s="224">
        <v>0</v>
      </c>
      <c r="V30" s="224">
        <f>ROUND(E30*U30,2)</f>
        <v>0</v>
      </c>
      <c r="W30" s="224"/>
      <c r="X30" s="224" t="s">
        <v>125</v>
      </c>
      <c r="Y30" s="224" t="s">
        <v>126</v>
      </c>
      <c r="Z30" s="214"/>
      <c r="AA30" s="214"/>
      <c r="AB30" s="214"/>
      <c r="AC30" s="214"/>
      <c r="AD30" s="214"/>
      <c r="AE30" s="214"/>
      <c r="AF30" s="214"/>
      <c r="AG30" s="214" t="s">
        <v>127</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ht="67.5" outlineLevel="2" x14ac:dyDescent="0.2">
      <c r="A31" s="221"/>
      <c r="B31" s="222"/>
      <c r="C31" s="255" t="s">
        <v>218</v>
      </c>
      <c r="D31" s="244"/>
      <c r="E31" s="244"/>
      <c r="F31" s="244"/>
      <c r="G31" s="244"/>
      <c r="H31" s="224"/>
      <c r="I31" s="224"/>
      <c r="J31" s="224"/>
      <c r="K31" s="224"/>
      <c r="L31" s="224"/>
      <c r="M31" s="224"/>
      <c r="N31" s="223"/>
      <c r="O31" s="223"/>
      <c r="P31" s="223"/>
      <c r="Q31" s="223"/>
      <c r="R31" s="224"/>
      <c r="S31" s="224"/>
      <c r="T31" s="224"/>
      <c r="U31" s="224"/>
      <c r="V31" s="224"/>
      <c r="W31" s="224"/>
      <c r="X31" s="224"/>
      <c r="Y31" s="224"/>
      <c r="Z31" s="214"/>
      <c r="AA31" s="214"/>
      <c r="AB31" s="214"/>
      <c r="AC31" s="214"/>
      <c r="AD31" s="214"/>
      <c r="AE31" s="214"/>
      <c r="AF31" s="214"/>
      <c r="AG31" s="214" t="s">
        <v>129</v>
      </c>
      <c r="AH31" s="214"/>
      <c r="AI31" s="214"/>
      <c r="AJ31" s="214"/>
      <c r="AK31" s="214"/>
      <c r="AL31" s="214"/>
      <c r="AM31" s="214"/>
      <c r="AN31" s="214"/>
      <c r="AO31" s="214"/>
      <c r="AP31" s="214"/>
      <c r="AQ31" s="214"/>
      <c r="AR31" s="214"/>
      <c r="AS31" s="214"/>
      <c r="AT31" s="214"/>
      <c r="AU31" s="214"/>
      <c r="AV31" s="214"/>
      <c r="AW31" s="214"/>
      <c r="AX31" s="214"/>
      <c r="AY31" s="214"/>
      <c r="AZ31" s="214"/>
      <c r="BA31" s="243" t="str">
        <f>C31</f>
        <v>Chladnička pro prodej, minimálně 440 litrů; ventilační chladicí systém; en.tř. C; dveře s izolačním sklem; vypínatelné vnitřní, boční LED osvětlení; světelný billboard na dveře; rozsah chlazení: mezi + 2 / + 12 ° C; mechanické ovládání; analogové zobrazení teploty; vnější ocelový plášť s šedým práškovým nástřikem; jednodílný tepelně tvarovaný polystyren (ekologický) vnitřní plášť; 6 bílých ocelových roštů s ochranným potahem a s funkcí STOP; žebrovaná podlahová deska; výšku polic lze nastavit do 30 mm; nosnost na polici: max. 45 kg; kapacita: 608 hliníkových plechovek 0,33l (čelní: 7), 304 PET lahví 0,5l (čelení: 7); dveře se automaticky zavřou a směr otevírání lze obrátit; automatické odmrazování; chladivo bez FCKW-FKW (R 600a) a izolace stěn; venkovní teplota: mezi + 10 / + 35 ° C - klimatická třída CC2;</v>
      </c>
      <c r="BB31" s="214"/>
      <c r="BC31" s="214"/>
      <c r="BD31" s="214"/>
      <c r="BE31" s="214"/>
      <c r="BF31" s="214"/>
      <c r="BG31" s="214"/>
      <c r="BH31" s="214"/>
    </row>
    <row r="32" spans="1:60" outlineLevel="3" x14ac:dyDescent="0.2">
      <c r="A32" s="221"/>
      <c r="B32" s="222"/>
      <c r="C32" s="256" t="s">
        <v>130</v>
      </c>
      <c r="D32" s="225"/>
      <c r="E32" s="226"/>
      <c r="F32" s="227"/>
      <c r="G32" s="227"/>
      <c r="H32" s="224"/>
      <c r="I32" s="224"/>
      <c r="J32" s="224"/>
      <c r="K32" s="224"/>
      <c r="L32" s="224"/>
      <c r="M32" s="224"/>
      <c r="N32" s="223"/>
      <c r="O32" s="223"/>
      <c r="P32" s="223"/>
      <c r="Q32" s="223"/>
      <c r="R32" s="224"/>
      <c r="S32" s="224"/>
      <c r="T32" s="224"/>
      <c r="U32" s="224"/>
      <c r="V32" s="224"/>
      <c r="W32" s="224"/>
      <c r="X32" s="224"/>
      <c r="Y32" s="224"/>
      <c r="Z32" s="214"/>
      <c r="AA32" s="214"/>
      <c r="AB32" s="214"/>
      <c r="AC32" s="214"/>
      <c r="AD32" s="214"/>
      <c r="AE32" s="214"/>
      <c r="AF32" s="214"/>
      <c r="AG32" s="214" t="s">
        <v>129</v>
      </c>
      <c r="AH32" s="214"/>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3" x14ac:dyDescent="0.2">
      <c r="A33" s="221"/>
      <c r="B33" s="222"/>
      <c r="C33" s="257" t="s">
        <v>160</v>
      </c>
      <c r="D33" s="245"/>
      <c r="E33" s="245"/>
      <c r="F33" s="245"/>
      <c r="G33" s="245"/>
      <c r="H33" s="224"/>
      <c r="I33" s="224"/>
      <c r="J33" s="224"/>
      <c r="K33" s="224"/>
      <c r="L33" s="224"/>
      <c r="M33" s="224"/>
      <c r="N33" s="223"/>
      <c r="O33" s="223"/>
      <c r="P33" s="223"/>
      <c r="Q33" s="223"/>
      <c r="R33" s="224"/>
      <c r="S33" s="224"/>
      <c r="T33" s="224"/>
      <c r="U33" s="224"/>
      <c r="V33" s="224"/>
      <c r="W33" s="224"/>
      <c r="X33" s="224"/>
      <c r="Y33" s="224"/>
      <c r="Z33" s="214"/>
      <c r="AA33" s="214"/>
      <c r="AB33" s="214"/>
      <c r="AC33" s="214"/>
      <c r="AD33" s="214"/>
      <c r="AE33" s="214"/>
      <c r="AF33" s="214"/>
      <c r="AG33" s="214" t="s">
        <v>129</v>
      </c>
      <c r="AH33" s="214"/>
      <c r="AI33" s="214"/>
      <c r="AJ33" s="214"/>
      <c r="AK33" s="214"/>
      <c r="AL33" s="214"/>
      <c r="AM33" s="214"/>
      <c r="AN33" s="214"/>
      <c r="AO33" s="214"/>
      <c r="AP33" s="214"/>
      <c r="AQ33" s="214"/>
      <c r="AR33" s="214"/>
      <c r="AS33" s="214"/>
      <c r="AT33" s="214"/>
      <c r="AU33" s="214"/>
      <c r="AV33" s="214"/>
      <c r="AW33" s="214"/>
      <c r="AX33" s="214"/>
      <c r="AY33" s="214"/>
      <c r="AZ33" s="214"/>
      <c r="BA33" s="243" t="str">
        <f>C33</f>
        <v>roční spotřeba energie: maximálně 590 kWh; Třída energetické účinnosti C. Uchazeč doloží splnění energetické třídy.</v>
      </c>
      <c r="BB33" s="214"/>
      <c r="BC33" s="214"/>
      <c r="BD33" s="214"/>
      <c r="BE33" s="214"/>
      <c r="BF33" s="214"/>
      <c r="BG33" s="214"/>
      <c r="BH33" s="214"/>
    </row>
    <row r="34" spans="1:60" outlineLevel="1" x14ac:dyDescent="0.2">
      <c r="A34" s="246">
        <v>12</v>
      </c>
      <c r="B34" s="247" t="s">
        <v>161</v>
      </c>
      <c r="C34" s="258" t="s">
        <v>162</v>
      </c>
      <c r="D34" s="248" t="s">
        <v>122</v>
      </c>
      <c r="E34" s="249">
        <v>1</v>
      </c>
      <c r="F34" s="250"/>
      <c r="G34" s="251">
        <f>ROUND(E34*F34,2)</f>
        <v>0</v>
      </c>
      <c r="H34" s="250"/>
      <c r="I34" s="251">
        <f>ROUND(E34*H34,2)</f>
        <v>0</v>
      </c>
      <c r="J34" s="250"/>
      <c r="K34" s="251">
        <f>ROUND(E34*J34,2)</f>
        <v>0</v>
      </c>
      <c r="L34" s="251">
        <v>21</v>
      </c>
      <c r="M34" s="251">
        <f>G34*(1+L34/100)</f>
        <v>0</v>
      </c>
      <c r="N34" s="249">
        <v>0</v>
      </c>
      <c r="O34" s="249">
        <f>ROUND(E34*N34,2)</f>
        <v>0</v>
      </c>
      <c r="P34" s="249">
        <v>0</v>
      </c>
      <c r="Q34" s="249">
        <f>ROUND(E34*P34,2)</f>
        <v>0</v>
      </c>
      <c r="R34" s="251"/>
      <c r="S34" s="251" t="s">
        <v>123</v>
      </c>
      <c r="T34" s="252" t="s">
        <v>140</v>
      </c>
      <c r="U34" s="224">
        <v>0</v>
      </c>
      <c r="V34" s="224">
        <f>ROUND(E34*U34,2)</f>
        <v>0</v>
      </c>
      <c r="W34" s="224"/>
      <c r="X34" s="224" t="s">
        <v>125</v>
      </c>
      <c r="Y34" s="224" t="s">
        <v>126</v>
      </c>
      <c r="Z34" s="214"/>
      <c r="AA34" s="214"/>
      <c r="AB34" s="214"/>
      <c r="AC34" s="214"/>
      <c r="AD34" s="214"/>
      <c r="AE34" s="214"/>
      <c r="AF34" s="214"/>
      <c r="AG34" s="214" t="s">
        <v>127</v>
      </c>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x14ac:dyDescent="0.2">
      <c r="A35" s="229" t="s">
        <v>118</v>
      </c>
      <c r="B35" s="230" t="s">
        <v>85</v>
      </c>
      <c r="C35" s="253" t="s">
        <v>86</v>
      </c>
      <c r="D35" s="231"/>
      <c r="E35" s="232"/>
      <c r="F35" s="233"/>
      <c r="G35" s="233">
        <f>SUMIF(AG36:AG62,"&lt;&gt;NOR",G36:G62)</f>
        <v>0</v>
      </c>
      <c r="H35" s="233"/>
      <c r="I35" s="233">
        <f>SUM(I36:I62)</f>
        <v>0</v>
      </c>
      <c r="J35" s="233"/>
      <c r="K35" s="233">
        <f>SUM(K36:K62)</f>
        <v>0</v>
      </c>
      <c r="L35" s="233"/>
      <c r="M35" s="233">
        <f>SUM(M36:M62)</f>
        <v>0</v>
      </c>
      <c r="N35" s="232"/>
      <c r="O35" s="232">
        <f>SUM(O36:O62)</f>
        <v>0</v>
      </c>
      <c r="P35" s="232"/>
      <c r="Q35" s="232">
        <f>SUM(Q36:Q62)</f>
        <v>0</v>
      </c>
      <c r="R35" s="233"/>
      <c r="S35" s="233"/>
      <c r="T35" s="234"/>
      <c r="U35" s="228"/>
      <c r="V35" s="228">
        <f>SUM(V36:V62)</f>
        <v>0</v>
      </c>
      <c r="W35" s="228"/>
      <c r="X35" s="228"/>
      <c r="Y35" s="228"/>
      <c r="AG35" t="s">
        <v>119</v>
      </c>
    </row>
    <row r="36" spans="1:60" outlineLevel="1" x14ac:dyDescent="0.2">
      <c r="A36" s="236">
        <v>13</v>
      </c>
      <c r="B36" s="237" t="s">
        <v>163</v>
      </c>
      <c r="C36" s="254" t="s">
        <v>164</v>
      </c>
      <c r="D36" s="238" t="s">
        <v>122</v>
      </c>
      <c r="E36" s="239">
        <v>1</v>
      </c>
      <c r="F36" s="240"/>
      <c r="G36" s="241">
        <f>ROUND(E36*F36,2)</f>
        <v>0</v>
      </c>
      <c r="H36" s="240"/>
      <c r="I36" s="241">
        <f>ROUND(E36*H36,2)</f>
        <v>0</v>
      </c>
      <c r="J36" s="240"/>
      <c r="K36" s="241">
        <f>ROUND(E36*J36,2)</f>
        <v>0</v>
      </c>
      <c r="L36" s="241">
        <v>21</v>
      </c>
      <c r="M36" s="241">
        <f>G36*(1+L36/100)</f>
        <v>0</v>
      </c>
      <c r="N36" s="239">
        <v>0</v>
      </c>
      <c r="O36" s="239">
        <f>ROUND(E36*N36,2)</f>
        <v>0</v>
      </c>
      <c r="P36" s="239">
        <v>0</v>
      </c>
      <c r="Q36" s="239">
        <f>ROUND(E36*P36,2)</f>
        <v>0</v>
      </c>
      <c r="R36" s="241"/>
      <c r="S36" s="241" t="s">
        <v>123</v>
      </c>
      <c r="T36" s="242" t="s">
        <v>124</v>
      </c>
      <c r="U36" s="224">
        <v>0</v>
      </c>
      <c r="V36" s="224">
        <f>ROUND(E36*U36,2)</f>
        <v>0</v>
      </c>
      <c r="W36" s="224"/>
      <c r="X36" s="224" t="s">
        <v>125</v>
      </c>
      <c r="Y36" s="224" t="s">
        <v>126</v>
      </c>
      <c r="Z36" s="214"/>
      <c r="AA36" s="214"/>
      <c r="AB36" s="214"/>
      <c r="AC36" s="214"/>
      <c r="AD36" s="214"/>
      <c r="AE36" s="214"/>
      <c r="AF36" s="214"/>
      <c r="AG36" s="214" t="s">
        <v>127</v>
      </c>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2" x14ac:dyDescent="0.2">
      <c r="A37" s="221"/>
      <c r="B37" s="222"/>
      <c r="C37" s="255" t="s">
        <v>165</v>
      </c>
      <c r="D37" s="244"/>
      <c r="E37" s="244"/>
      <c r="F37" s="244"/>
      <c r="G37" s="244"/>
      <c r="H37" s="224"/>
      <c r="I37" s="224"/>
      <c r="J37" s="224"/>
      <c r="K37" s="224"/>
      <c r="L37" s="224"/>
      <c r="M37" s="224"/>
      <c r="N37" s="223"/>
      <c r="O37" s="223"/>
      <c r="P37" s="223"/>
      <c r="Q37" s="223"/>
      <c r="R37" s="224"/>
      <c r="S37" s="224"/>
      <c r="T37" s="224"/>
      <c r="U37" s="224"/>
      <c r="V37" s="224"/>
      <c r="W37" s="224"/>
      <c r="X37" s="224"/>
      <c r="Y37" s="224"/>
      <c r="Z37" s="214"/>
      <c r="AA37" s="214"/>
      <c r="AB37" s="214"/>
      <c r="AC37" s="214"/>
      <c r="AD37" s="214"/>
      <c r="AE37" s="214"/>
      <c r="AF37" s="214"/>
      <c r="AG37" s="214" t="s">
        <v>129</v>
      </c>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
      <c r="A38" s="236">
        <v>14</v>
      </c>
      <c r="B38" s="237" t="s">
        <v>166</v>
      </c>
      <c r="C38" s="254" t="s">
        <v>167</v>
      </c>
      <c r="D38" s="238" t="s">
        <v>122</v>
      </c>
      <c r="E38" s="239">
        <v>1</v>
      </c>
      <c r="F38" s="240"/>
      <c r="G38" s="241">
        <f>ROUND(E38*F38,2)</f>
        <v>0</v>
      </c>
      <c r="H38" s="240"/>
      <c r="I38" s="241">
        <f>ROUND(E38*H38,2)</f>
        <v>0</v>
      </c>
      <c r="J38" s="240"/>
      <c r="K38" s="241">
        <f>ROUND(E38*J38,2)</f>
        <v>0</v>
      </c>
      <c r="L38" s="241">
        <v>21</v>
      </c>
      <c r="M38" s="241">
        <f>G38*(1+L38/100)</f>
        <v>0</v>
      </c>
      <c r="N38" s="239">
        <v>0</v>
      </c>
      <c r="O38" s="239">
        <f>ROUND(E38*N38,2)</f>
        <v>0</v>
      </c>
      <c r="P38" s="239">
        <v>0</v>
      </c>
      <c r="Q38" s="239">
        <f>ROUND(E38*P38,2)</f>
        <v>0</v>
      </c>
      <c r="R38" s="241"/>
      <c r="S38" s="241" t="s">
        <v>123</v>
      </c>
      <c r="T38" s="242" t="s">
        <v>124</v>
      </c>
      <c r="U38" s="224">
        <v>0</v>
      </c>
      <c r="V38" s="224">
        <f>ROUND(E38*U38,2)</f>
        <v>0</v>
      </c>
      <c r="W38" s="224"/>
      <c r="X38" s="224" t="s">
        <v>125</v>
      </c>
      <c r="Y38" s="224" t="s">
        <v>126</v>
      </c>
      <c r="Z38" s="214"/>
      <c r="AA38" s="214"/>
      <c r="AB38" s="214"/>
      <c r="AC38" s="214"/>
      <c r="AD38" s="214"/>
      <c r="AE38" s="214"/>
      <c r="AF38" s="214"/>
      <c r="AG38" s="214" t="s">
        <v>127</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ht="22.5" outlineLevel="2" x14ac:dyDescent="0.2">
      <c r="A39" s="221"/>
      <c r="B39" s="222"/>
      <c r="C39" s="255" t="s">
        <v>168</v>
      </c>
      <c r="D39" s="244"/>
      <c r="E39" s="244"/>
      <c r="F39" s="244"/>
      <c r="G39" s="244"/>
      <c r="H39" s="224"/>
      <c r="I39" s="224"/>
      <c r="J39" s="224"/>
      <c r="K39" s="224"/>
      <c r="L39" s="224"/>
      <c r="M39" s="224"/>
      <c r="N39" s="223"/>
      <c r="O39" s="223"/>
      <c r="P39" s="223"/>
      <c r="Q39" s="223"/>
      <c r="R39" s="224"/>
      <c r="S39" s="224"/>
      <c r="T39" s="224"/>
      <c r="U39" s="224"/>
      <c r="V39" s="224"/>
      <c r="W39" s="224"/>
      <c r="X39" s="224"/>
      <c r="Y39" s="224"/>
      <c r="Z39" s="214"/>
      <c r="AA39" s="214"/>
      <c r="AB39" s="214"/>
      <c r="AC39" s="214"/>
      <c r="AD39" s="214"/>
      <c r="AE39" s="214"/>
      <c r="AF39" s="214"/>
      <c r="AG39" s="214" t="s">
        <v>129</v>
      </c>
      <c r="AH39" s="214"/>
      <c r="AI39" s="214"/>
      <c r="AJ39" s="214"/>
      <c r="AK39" s="214"/>
      <c r="AL39" s="214"/>
      <c r="AM39" s="214"/>
      <c r="AN39" s="214"/>
      <c r="AO39" s="214"/>
      <c r="AP39" s="214"/>
      <c r="AQ39" s="214"/>
      <c r="AR39" s="214"/>
      <c r="AS39" s="214"/>
      <c r="AT39" s="214"/>
      <c r="AU39" s="214"/>
      <c r="AV39" s="214"/>
      <c r="AW39" s="214"/>
      <c r="AX39" s="214"/>
      <c r="AY39" s="214"/>
      <c r="AZ39" s="214"/>
      <c r="BA39" s="243" t="str">
        <f>C39</f>
        <v>Mycí stůl, otevřený, spodní police, vlevo prostor pro podpultovou myčku nádobí, vpravo 2x dřez (1x dřez 290x400 mm, 1x dřez 500x500 mm), prolam pracovní plochy. Součástí provozu bude nerezová dělící příčka instalovaná vpravo. Mycí stůl bude vlevo zablendovaný.</v>
      </c>
      <c r="BB39" s="214"/>
      <c r="BC39" s="214"/>
      <c r="BD39" s="214"/>
      <c r="BE39" s="214"/>
      <c r="BF39" s="214"/>
      <c r="BG39" s="214"/>
      <c r="BH39" s="214"/>
    </row>
    <row r="40" spans="1:60" outlineLevel="1" x14ac:dyDescent="0.2">
      <c r="A40" s="236">
        <v>15</v>
      </c>
      <c r="B40" s="237" t="s">
        <v>169</v>
      </c>
      <c r="C40" s="254" t="s">
        <v>170</v>
      </c>
      <c r="D40" s="238" t="s">
        <v>122</v>
      </c>
      <c r="E40" s="239">
        <v>1</v>
      </c>
      <c r="F40" s="240"/>
      <c r="G40" s="241">
        <f>ROUND(E40*F40,2)</f>
        <v>0</v>
      </c>
      <c r="H40" s="240"/>
      <c r="I40" s="241">
        <f>ROUND(E40*H40,2)</f>
        <v>0</v>
      </c>
      <c r="J40" s="240"/>
      <c r="K40" s="241">
        <f>ROUND(E40*J40,2)</f>
        <v>0</v>
      </c>
      <c r="L40" s="241">
        <v>21</v>
      </c>
      <c r="M40" s="241">
        <f>G40*(1+L40/100)</f>
        <v>0</v>
      </c>
      <c r="N40" s="239">
        <v>0</v>
      </c>
      <c r="O40" s="239">
        <f>ROUND(E40*N40,2)</f>
        <v>0</v>
      </c>
      <c r="P40" s="239">
        <v>0</v>
      </c>
      <c r="Q40" s="239">
        <f>ROUND(E40*P40,2)</f>
        <v>0</v>
      </c>
      <c r="R40" s="241"/>
      <c r="S40" s="241" t="s">
        <v>123</v>
      </c>
      <c r="T40" s="242" t="s">
        <v>124</v>
      </c>
      <c r="U40" s="224">
        <v>0</v>
      </c>
      <c r="V40" s="224">
        <f>ROUND(E40*U40,2)</f>
        <v>0</v>
      </c>
      <c r="W40" s="224"/>
      <c r="X40" s="224" t="s">
        <v>125</v>
      </c>
      <c r="Y40" s="224" t="s">
        <v>126</v>
      </c>
      <c r="Z40" s="214"/>
      <c r="AA40" s="214"/>
      <c r="AB40" s="214"/>
      <c r="AC40" s="214"/>
      <c r="AD40" s="214"/>
      <c r="AE40" s="214"/>
      <c r="AF40" s="214"/>
      <c r="AG40" s="214" t="s">
        <v>127</v>
      </c>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ht="22.5" outlineLevel="2" x14ac:dyDescent="0.2">
      <c r="A41" s="221"/>
      <c r="B41" s="222"/>
      <c r="C41" s="255" t="s">
        <v>171</v>
      </c>
      <c r="D41" s="244"/>
      <c r="E41" s="244"/>
      <c r="F41" s="244"/>
      <c r="G41" s="244"/>
      <c r="H41" s="224"/>
      <c r="I41" s="224"/>
      <c r="J41" s="224"/>
      <c r="K41" s="224"/>
      <c r="L41" s="224"/>
      <c r="M41" s="224"/>
      <c r="N41" s="223"/>
      <c r="O41" s="223"/>
      <c r="P41" s="223"/>
      <c r="Q41" s="223"/>
      <c r="R41" s="224"/>
      <c r="S41" s="224"/>
      <c r="T41" s="224"/>
      <c r="U41" s="224"/>
      <c r="V41" s="224"/>
      <c r="W41" s="224"/>
      <c r="X41" s="224"/>
      <c r="Y41" s="224"/>
      <c r="Z41" s="214"/>
      <c r="AA41" s="214"/>
      <c r="AB41" s="214"/>
      <c r="AC41" s="214"/>
      <c r="AD41" s="214"/>
      <c r="AE41" s="214"/>
      <c r="AF41" s="214"/>
      <c r="AG41" s="214" t="s">
        <v>129</v>
      </c>
      <c r="AH41" s="214"/>
      <c r="AI41" s="214"/>
      <c r="AJ41" s="214"/>
      <c r="AK41" s="214"/>
      <c r="AL41" s="214"/>
      <c r="AM41" s="214"/>
      <c r="AN41" s="214"/>
      <c r="AO41" s="214"/>
      <c r="AP41" s="214"/>
      <c r="AQ41" s="214"/>
      <c r="AR41" s="214"/>
      <c r="AS41" s="214"/>
      <c r="AT41" s="214"/>
      <c r="AU41" s="214"/>
      <c r="AV41" s="214"/>
      <c r="AW41" s="214"/>
      <c r="AX41" s="214"/>
      <c r="AY41" s="214"/>
      <c r="AZ41" s="214"/>
      <c r="BA41" s="243" t="str">
        <f>C41</f>
        <v>Tlaková sprcha s kombinovanou směšovací baterií a napouštěcím ramenem pro montáž do pracovní desky. Zařízení efektivně šetří vodu díky nízkoprůtokovému rozprašovacímu ventilu s průtokem maximálně 4 l/min a zároveň zajišťuje vysokou mycí účinnost.</v>
      </c>
      <c r="BB41" s="214"/>
      <c r="BC41" s="214"/>
      <c r="BD41" s="214"/>
      <c r="BE41" s="214"/>
      <c r="BF41" s="214"/>
      <c r="BG41" s="214"/>
      <c r="BH41" s="214"/>
    </row>
    <row r="42" spans="1:60" outlineLevel="1" x14ac:dyDescent="0.2">
      <c r="A42" s="236">
        <v>16</v>
      </c>
      <c r="B42" s="237" t="s">
        <v>172</v>
      </c>
      <c r="C42" s="254" t="s">
        <v>173</v>
      </c>
      <c r="D42" s="238" t="s">
        <v>122</v>
      </c>
      <c r="E42" s="239">
        <v>1</v>
      </c>
      <c r="F42" s="240"/>
      <c r="G42" s="241">
        <f>ROUND(E42*F42,2)</f>
        <v>0</v>
      </c>
      <c r="H42" s="240"/>
      <c r="I42" s="241">
        <f>ROUND(E42*H42,2)</f>
        <v>0</v>
      </c>
      <c r="J42" s="240"/>
      <c r="K42" s="241">
        <f>ROUND(E42*J42,2)</f>
        <v>0</v>
      </c>
      <c r="L42" s="241">
        <v>21</v>
      </c>
      <c r="M42" s="241">
        <f>G42*(1+L42/100)</f>
        <v>0</v>
      </c>
      <c r="N42" s="239">
        <v>0</v>
      </c>
      <c r="O42" s="239">
        <f>ROUND(E42*N42,2)</f>
        <v>0</v>
      </c>
      <c r="P42" s="239">
        <v>0</v>
      </c>
      <c r="Q42" s="239">
        <f>ROUND(E42*P42,2)</f>
        <v>0</v>
      </c>
      <c r="R42" s="241"/>
      <c r="S42" s="241" t="s">
        <v>123</v>
      </c>
      <c r="T42" s="242" t="s">
        <v>124</v>
      </c>
      <c r="U42" s="224">
        <v>0</v>
      </c>
      <c r="V42" s="224">
        <f>ROUND(E42*U42,2)</f>
        <v>0</v>
      </c>
      <c r="W42" s="224"/>
      <c r="X42" s="224" t="s">
        <v>125</v>
      </c>
      <c r="Y42" s="224" t="s">
        <v>126</v>
      </c>
      <c r="Z42" s="214"/>
      <c r="AA42" s="214"/>
      <c r="AB42" s="214"/>
      <c r="AC42" s="214"/>
      <c r="AD42" s="214"/>
      <c r="AE42" s="214"/>
      <c r="AF42" s="214"/>
      <c r="AG42" s="214" t="s">
        <v>127</v>
      </c>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2" x14ac:dyDescent="0.2">
      <c r="A43" s="221"/>
      <c r="B43" s="222"/>
      <c r="C43" s="255" t="s">
        <v>174</v>
      </c>
      <c r="D43" s="244"/>
      <c r="E43" s="244"/>
      <c r="F43" s="244"/>
      <c r="G43" s="244"/>
      <c r="H43" s="224"/>
      <c r="I43" s="224"/>
      <c r="J43" s="224"/>
      <c r="K43" s="224"/>
      <c r="L43" s="224"/>
      <c r="M43" s="224"/>
      <c r="N43" s="223"/>
      <c r="O43" s="223"/>
      <c r="P43" s="223"/>
      <c r="Q43" s="223"/>
      <c r="R43" s="224"/>
      <c r="S43" s="224"/>
      <c r="T43" s="224"/>
      <c r="U43" s="224"/>
      <c r="V43" s="224"/>
      <c r="W43" s="224"/>
      <c r="X43" s="224"/>
      <c r="Y43" s="224"/>
      <c r="Z43" s="214"/>
      <c r="AA43" s="214"/>
      <c r="AB43" s="214"/>
      <c r="AC43" s="214"/>
      <c r="AD43" s="214"/>
      <c r="AE43" s="214"/>
      <c r="AF43" s="214"/>
      <c r="AG43" s="214" t="s">
        <v>129</v>
      </c>
      <c r="AH43" s="214"/>
      <c r="AI43" s="214"/>
      <c r="AJ43" s="214"/>
      <c r="AK43" s="214"/>
      <c r="AL43" s="214"/>
      <c r="AM43" s="214"/>
      <c r="AN43" s="214"/>
      <c r="AO43" s="214"/>
      <c r="AP43" s="214"/>
      <c r="AQ43" s="214"/>
      <c r="AR43" s="214"/>
      <c r="AS43" s="214"/>
      <c r="AT43" s="214"/>
      <c r="AU43" s="214"/>
      <c r="AV43" s="214"/>
      <c r="AW43" s="214"/>
      <c r="AX43" s="214"/>
      <c r="AY43" s="214"/>
      <c r="AZ43" s="214"/>
      <c r="BA43" s="243" t="str">
        <f>C43</f>
        <v>Automatický změkčovač vody, obsah katexové náplně 5 litrů, kapacita mezi regeneracemi 1.500l při 10°dH.</v>
      </c>
      <c r="BB43" s="214"/>
      <c r="BC43" s="214"/>
      <c r="BD43" s="214"/>
      <c r="BE43" s="214"/>
      <c r="BF43" s="214"/>
      <c r="BG43" s="214"/>
      <c r="BH43" s="214"/>
    </row>
    <row r="44" spans="1:60" outlineLevel="1" x14ac:dyDescent="0.2">
      <c r="A44" s="236">
        <v>17</v>
      </c>
      <c r="B44" s="237" t="s">
        <v>175</v>
      </c>
      <c r="C44" s="254" t="s">
        <v>176</v>
      </c>
      <c r="D44" s="238" t="s">
        <v>122</v>
      </c>
      <c r="E44" s="239">
        <v>1</v>
      </c>
      <c r="F44" s="240"/>
      <c r="G44" s="241">
        <f>ROUND(E44*F44,2)</f>
        <v>0</v>
      </c>
      <c r="H44" s="240"/>
      <c r="I44" s="241">
        <f>ROUND(E44*H44,2)</f>
        <v>0</v>
      </c>
      <c r="J44" s="240"/>
      <c r="K44" s="241">
        <f>ROUND(E44*J44,2)</f>
        <v>0</v>
      </c>
      <c r="L44" s="241">
        <v>21</v>
      </c>
      <c r="M44" s="241">
        <f>G44*(1+L44/100)</f>
        <v>0</v>
      </c>
      <c r="N44" s="239">
        <v>0</v>
      </c>
      <c r="O44" s="239">
        <f>ROUND(E44*N44,2)</f>
        <v>0</v>
      </c>
      <c r="P44" s="239">
        <v>0</v>
      </c>
      <c r="Q44" s="239">
        <f>ROUND(E44*P44,2)</f>
        <v>0</v>
      </c>
      <c r="R44" s="241"/>
      <c r="S44" s="241" t="s">
        <v>123</v>
      </c>
      <c r="T44" s="242" t="s">
        <v>124</v>
      </c>
      <c r="U44" s="224">
        <v>0</v>
      </c>
      <c r="V44" s="224">
        <f>ROUND(E44*U44,2)</f>
        <v>0</v>
      </c>
      <c r="W44" s="224"/>
      <c r="X44" s="224" t="s">
        <v>125</v>
      </c>
      <c r="Y44" s="224" t="s">
        <v>126</v>
      </c>
      <c r="Z44" s="214"/>
      <c r="AA44" s="214"/>
      <c r="AB44" s="214"/>
      <c r="AC44" s="214"/>
      <c r="AD44" s="214"/>
      <c r="AE44" s="214"/>
      <c r="AF44" s="214"/>
      <c r="AG44" s="214" t="s">
        <v>127</v>
      </c>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ht="67.5" outlineLevel="2" x14ac:dyDescent="0.2">
      <c r="A45" s="221"/>
      <c r="B45" s="222"/>
      <c r="C45" s="255" t="s">
        <v>177</v>
      </c>
      <c r="D45" s="244"/>
      <c r="E45" s="244"/>
      <c r="F45" s="244"/>
      <c r="G45" s="244"/>
      <c r="H45" s="224"/>
      <c r="I45" s="224"/>
      <c r="J45" s="224"/>
      <c r="K45" s="224"/>
      <c r="L45" s="224"/>
      <c r="M45" s="224"/>
      <c r="N45" s="223"/>
      <c r="O45" s="223"/>
      <c r="P45" s="223"/>
      <c r="Q45" s="223"/>
      <c r="R45" s="224"/>
      <c r="S45" s="224"/>
      <c r="T45" s="224"/>
      <c r="U45" s="224"/>
      <c r="V45" s="224"/>
      <c r="W45" s="224"/>
      <c r="X45" s="224"/>
      <c r="Y45" s="224"/>
      <c r="Z45" s="214"/>
      <c r="AA45" s="214"/>
      <c r="AB45" s="214"/>
      <c r="AC45" s="214"/>
      <c r="AD45" s="214"/>
      <c r="AE45" s="214"/>
      <c r="AF45" s="214"/>
      <c r="AG45" s="214" t="s">
        <v>129</v>
      </c>
      <c r="AH45" s="214"/>
      <c r="AI45" s="214"/>
      <c r="AJ45" s="214"/>
      <c r="AK45" s="214"/>
      <c r="AL45" s="214"/>
      <c r="AM45" s="214"/>
      <c r="AN45" s="214"/>
      <c r="AO45" s="214"/>
      <c r="AP45" s="214"/>
      <c r="AQ45" s="214"/>
      <c r="AR45" s="214"/>
      <c r="AS45" s="214"/>
      <c r="AT45" s="214"/>
      <c r="AU45" s="214"/>
      <c r="AV45" s="214"/>
      <c r="AW45" s="214"/>
      <c r="AX45" s="214"/>
      <c r="AY45" s="214"/>
      <c r="AZ45" s="214"/>
      <c r="BA45" s="243" t="str">
        <f>C45</f>
        <v>Podpultová myčka nádobí, koš 500x500 mm, horní a dolní mycí / oplachová otočná ramena z kompozitního materiálu, tlakový bojler, minimálně dva mycí cykly konfigurovanételné na místě, vyjímatelné filtry nádrže, dvouplášťové izolované dveře, konstrukce z nerezové oceli AISI 304 a kvalitnější, elektronické ovládání s barevně kódovaným uživatelským rozhraním, myčka bude vybavena peristatickým dávkovačem mycího a oplachového prostředku, odpadní čerpadlo, vestavěný WIFI modul, max. spotřeba vody na mycí cyklus 2.1 litru. Světlá vstupní výška 400 mm. Průměrná spotřeba energie (Ec), kWh: max. 0.3 kWh. Hladina hluku max. 70 dBA. Výkon až 65 košů za hodinu.</v>
      </c>
      <c r="BB45" s="214"/>
      <c r="BC45" s="214"/>
      <c r="BD45" s="214"/>
      <c r="BE45" s="214"/>
      <c r="BF45" s="214"/>
      <c r="BG45" s="214"/>
      <c r="BH45" s="214"/>
    </row>
    <row r="46" spans="1:60" outlineLevel="1" x14ac:dyDescent="0.2">
      <c r="A46" s="236">
        <v>18</v>
      </c>
      <c r="B46" s="237" t="s">
        <v>178</v>
      </c>
      <c r="C46" s="254" t="s">
        <v>179</v>
      </c>
      <c r="D46" s="238" t="s">
        <v>122</v>
      </c>
      <c r="E46" s="239">
        <v>1</v>
      </c>
      <c r="F46" s="240"/>
      <c r="G46" s="241">
        <f>ROUND(E46*F46,2)</f>
        <v>0</v>
      </c>
      <c r="H46" s="240"/>
      <c r="I46" s="241">
        <f>ROUND(E46*H46,2)</f>
        <v>0</v>
      </c>
      <c r="J46" s="240"/>
      <c r="K46" s="241">
        <f>ROUND(E46*J46,2)</f>
        <v>0</v>
      </c>
      <c r="L46" s="241">
        <v>21</v>
      </c>
      <c r="M46" s="241">
        <f>G46*(1+L46/100)</f>
        <v>0</v>
      </c>
      <c r="N46" s="239">
        <v>0</v>
      </c>
      <c r="O46" s="239">
        <f>ROUND(E46*N46,2)</f>
        <v>0</v>
      </c>
      <c r="P46" s="239">
        <v>0</v>
      </c>
      <c r="Q46" s="239">
        <f>ROUND(E46*P46,2)</f>
        <v>0</v>
      </c>
      <c r="R46" s="241"/>
      <c r="S46" s="241" t="s">
        <v>123</v>
      </c>
      <c r="T46" s="242" t="s">
        <v>124</v>
      </c>
      <c r="U46" s="224">
        <v>0</v>
      </c>
      <c r="V46" s="224">
        <f>ROUND(E46*U46,2)</f>
        <v>0</v>
      </c>
      <c r="W46" s="224"/>
      <c r="X46" s="224" t="s">
        <v>125</v>
      </c>
      <c r="Y46" s="224" t="s">
        <v>126</v>
      </c>
      <c r="Z46" s="214"/>
      <c r="AA46" s="214"/>
      <c r="AB46" s="214"/>
      <c r="AC46" s="214"/>
      <c r="AD46" s="214"/>
      <c r="AE46" s="214"/>
      <c r="AF46" s="214"/>
      <c r="AG46" s="214" t="s">
        <v>127</v>
      </c>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2" x14ac:dyDescent="0.2">
      <c r="A47" s="221"/>
      <c r="B47" s="222"/>
      <c r="C47" s="255" t="s">
        <v>180</v>
      </c>
      <c r="D47" s="244"/>
      <c r="E47" s="244"/>
      <c r="F47" s="244"/>
      <c r="G47" s="244"/>
      <c r="H47" s="224"/>
      <c r="I47" s="224"/>
      <c r="J47" s="224"/>
      <c r="K47" s="224"/>
      <c r="L47" s="224"/>
      <c r="M47" s="224"/>
      <c r="N47" s="223"/>
      <c r="O47" s="223"/>
      <c r="P47" s="223"/>
      <c r="Q47" s="223"/>
      <c r="R47" s="224"/>
      <c r="S47" s="224"/>
      <c r="T47" s="224"/>
      <c r="U47" s="224"/>
      <c r="V47" s="224"/>
      <c r="W47" s="224"/>
      <c r="X47" s="224"/>
      <c r="Y47" s="224"/>
      <c r="Z47" s="214"/>
      <c r="AA47" s="214"/>
      <c r="AB47" s="214"/>
      <c r="AC47" s="214"/>
      <c r="AD47" s="214"/>
      <c r="AE47" s="214"/>
      <c r="AF47" s="214"/>
      <c r="AG47" s="214" t="s">
        <v>129</v>
      </c>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x14ac:dyDescent="0.2">
      <c r="A48" s="236">
        <v>19</v>
      </c>
      <c r="B48" s="237" t="s">
        <v>181</v>
      </c>
      <c r="C48" s="254" t="s">
        <v>182</v>
      </c>
      <c r="D48" s="238" t="s">
        <v>122</v>
      </c>
      <c r="E48" s="239">
        <v>1</v>
      </c>
      <c r="F48" s="240"/>
      <c r="G48" s="241">
        <f>ROUND(E48*F48,2)</f>
        <v>0</v>
      </c>
      <c r="H48" s="240"/>
      <c r="I48" s="241">
        <f>ROUND(E48*H48,2)</f>
        <v>0</v>
      </c>
      <c r="J48" s="240"/>
      <c r="K48" s="241">
        <f>ROUND(E48*J48,2)</f>
        <v>0</v>
      </c>
      <c r="L48" s="241">
        <v>21</v>
      </c>
      <c r="M48" s="241">
        <f>G48*(1+L48/100)</f>
        <v>0</v>
      </c>
      <c r="N48" s="239">
        <v>0</v>
      </c>
      <c r="O48" s="239">
        <f>ROUND(E48*N48,2)</f>
        <v>0</v>
      </c>
      <c r="P48" s="239">
        <v>0</v>
      </c>
      <c r="Q48" s="239">
        <f>ROUND(E48*P48,2)</f>
        <v>0</v>
      </c>
      <c r="R48" s="241"/>
      <c r="S48" s="241" t="s">
        <v>123</v>
      </c>
      <c r="T48" s="242" t="s">
        <v>124</v>
      </c>
      <c r="U48" s="224">
        <v>0</v>
      </c>
      <c r="V48" s="224">
        <f>ROUND(E48*U48,2)</f>
        <v>0</v>
      </c>
      <c r="W48" s="224"/>
      <c r="X48" s="224" t="s">
        <v>125</v>
      </c>
      <c r="Y48" s="224" t="s">
        <v>126</v>
      </c>
      <c r="Z48" s="214"/>
      <c r="AA48" s="214"/>
      <c r="AB48" s="214"/>
      <c r="AC48" s="214"/>
      <c r="AD48" s="214"/>
      <c r="AE48" s="214"/>
      <c r="AF48" s="214"/>
      <c r="AG48" s="214" t="s">
        <v>127</v>
      </c>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2" x14ac:dyDescent="0.2">
      <c r="A49" s="221"/>
      <c r="B49" s="222"/>
      <c r="C49" s="255" t="s">
        <v>183</v>
      </c>
      <c r="D49" s="244"/>
      <c r="E49" s="244"/>
      <c r="F49" s="244"/>
      <c r="G49" s="244"/>
      <c r="H49" s="224"/>
      <c r="I49" s="224"/>
      <c r="J49" s="224"/>
      <c r="K49" s="224"/>
      <c r="L49" s="224"/>
      <c r="M49" s="224"/>
      <c r="N49" s="223"/>
      <c r="O49" s="223"/>
      <c r="P49" s="223"/>
      <c r="Q49" s="223"/>
      <c r="R49" s="224"/>
      <c r="S49" s="224"/>
      <c r="T49" s="224"/>
      <c r="U49" s="224"/>
      <c r="V49" s="224"/>
      <c r="W49" s="224"/>
      <c r="X49" s="224"/>
      <c r="Y49" s="224"/>
      <c r="Z49" s="214"/>
      <c r="AA49" s="214"/>
      <c r="AB49" s="214"/>
      <c r="AC49" s="214"/>
      <c r="AD49" s="214"/>
      <c r="AE49" s="214"/>
      <c r="AF49" s="214"/>
      <c r="AG49" s="214" t="s">
        <v>129</v>
      </c>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
      <c r="A50" s="236">
        <v>20</v>
      </c>
      <c r="B50" s="237" t="s">
        <v>184</v>
      </c>
      <c r="C50" s="254" t="s">
        <v>185</v>
      </c>
      <c r="D50" s="238" t="s">
        <v>122</v>
      </c>
      <c r="E50" s="239">
        <v>1</v>
      </c>
      <c r="F50" s="240"/>
      <c r="G50" s="241">
        <f>ROUND(E50*F50,2)</f>
        <v>0</v>
      </c>
      <c r="H50" s="240"/>
      <c r="I50" s="241">
        <f>ROUND(E50*H50,2)</f>
        <v>0</v>
      </c>
      <c r="J50" s="240"/>
      <c r="K50" s="241">
        <f>ROUND(E50*J50,2)</f>
        <v>0</v>
      </c>
      <c r="L50" s="241">
        <v>21</v>
      </c>
      <c r="M50" s="241">
        <f>G50*(1+L50/100)</f>
        <v>0</v>
      </c>
      <c r="N50" s="239">
        <v>0</v>
      </c>
      <c r="O50" s="239">
        <f>ROUND(E50*N50,2)</f>
        <v>0</v>
      </c>
      <c r="P50" s="239">
        <v>0</v>
      </c>
      <c r="Q50" s="239">
        <f>ROUND(E50*P50,2)</f>
        <v>0</v>
      </c>
      <c r="R50" s="241"/>
      <c r="S50" s="241" t="s">
        <v>123</v>
      </c>
      <c r="T50" s="242" t="s">
        <v>124</v>
      </c>
      <c r="U50" s="224">
        <v>0</v>
      </c>
      <c r="V50" s="224">
        <f>ROUND(E50*U50,2)</f>
        <v>0</v>
      </c>
      <c r="W50" s="224"/>
      <c r="X50" s="224" t="s">
        <v>125</v>
      </c>
      <c r="Y50" s="224" t="s">
        <v>126</v>
      </c>
      <c r="Z50" s="214"/>
      <c r="AA50" s="214"/>
      <c r="AB50" s="214"/>
      <c r="AC50" s="214"/>
      <c r="AD50" s="214"/>
      <c r="AE50" s="214"/>
      <c r="AF50" s="214"/>
      <c r="AG50" s="214" t="s">
        <v>127</v>
      </c>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2" x14ac:dyDescent="0.2">
      <c r="A51" s="221"/>
      <c r="B51" s="222"/>
      <c r="C51" s="255" t="s">
        <v>165</v>
      </c>
      <c r="D51" s="244"/>
      <c r="E51" s="244"/>
      <c r="F51" s="244"/>
      <c r="G51" s="244"/>
      <c r="H51" s="224"/>
      <c r="I51" s="224"/>
      <c r="J51" s="224"/>
      <c r="K51" s="224"/>
      <c r="L51" s="224"/>
      <c r="M51" s="224"/>
      <c r="N51" s="223"/>
      <c r="O51" s="223"/>
      <c r="P51" s="223"/>
      <c r="Q51" s="223"/>
      <c r="R51" s="224"/>
      <c r="S51" s="224"/>
      <c r="T51" s="224"/>
      <c r="U51" s="224"/>
      <c r="V51" s="224"/>
      <c r="W51" s="224"/>
      <c r="X51" s="224"/>
      <c r="Y51" s="224"/>
      <c r="Z51" s="214"/>
      <c r="AA51" s="214"/>
      <c r="AB51" s="214"/>
      <c r="AC51" s="214"/>
      <c r="AD51" s="214"/>
      <c r="AE51" s="214"/>
      <c r="AF51" s="214"/>
      <c r="AG51" s="214" t="s">
        <v>129</v>
      </c>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x14ac:dyDescent="0.2">
      <c r="A52" s="236">
        <v>21</v>
      </c>
      <c r="B52" s="237" t="s">
        <v>186</v>
      </c>
      <c r="C52" s="254" t="s">
        <v>187</v>
      </c>
      <c r="D52" s="238" t="s">
        <v>122</v>
      </c>
      <c r="E52" s="239">
        <v>2</v>
      </c>
      <c r="F52" s="240"/>
      <c r="G52" s="241">
        <f>ROUND(E52*F52,2)</f>
        <v>0</v>
      </c>
      <c r="H52" s="240"/>
      <c r="I52" s="241">
        <f>ROUND(E52*H52,2)</f>
        <v>0</v>
      </c>
      <c r="J52" s="240"/>
      <c r="K52" s="241">
        <f>ROUND(E52*J52,2)</f>
        <v>0</v>
      </c>
      <c r="L52" s="241">
        <v>21</v>
      </c>
      <c r="M52" s="241">
        <f>G52*(1+L52/100)</f>
        <v>0</v>
      </c>
      <c r="N52" s="239">
        <v>0</v>
      </c>
      <c r="O52" s="239">
        <f>ROUND(E52*N52,2)</f>
        <v>0</v>
      </c>
      <c r="P52" s="239">
        <v>0</v>
      </c>
      <c r="Q52" s="239">
        <f>ROUND(E52*P52,2)</f>
        <v>0</v>
      </c>
      <c r="R52" s="241"/>
      <c r="S52" s="241" t="s">
        <v>123</v>
      </c>
      <c r="T52" s="242" t="s">
        <v>124</v>
      </c>
      <c r="U52" s="224">
        <v>0</v>
      </c>
      <c r="V52" s="224">
        <f>ROUND(E52*U52,2)</f>
        <v>0</v>
      </c>
      <c r="W52" s="224"/>
      <c r="X52" s="224" t="s">
        <v>125</v>
      </c>
      <c r="Y52" s="224" t="s">
        <v>126</v>
      </c>
      <c r="Z52" s="214"/>
      <c r="AA52" s="214"/>
      <c r="AB52" s="214"/>
      <c r="AC52" s="214"/>
      <c r="AD52" s="214"/>
      <c r="AE52" s="214"/>
      <c r="AF52" s="214"/>
      <c r="AG52" s="214" t="s">
        <v>127</v>
      </c>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ht="45" outlineLevel="2" x14ac:dyDescent="0.2">
      <c r="A53" s="221"/>
      <c r="B53" s="222"/>
      <c r="C53" s="255" t="s">
        <v>188</v>
      </c>
      <c r="D53" s="244"/>
      <c r="E53" s="244"/>
      <c r="F53" s="244"/>
      <c r="G53" s="244"/>
      <c r="H53" s="224"/>
      <c r="I53" s="224"/>
      <c r="J53" s="224"/>
      <c r="K53" s="224"/>
      <c r="L53" s="224"/>
      <c r="M53" s="224"/>
      <c r="N53" s="223"/>
      <c r="O53" s="223"/>
      <c r="P53" s="223"/>
      <c r="Q53" s="223"/>
      <c r="R53" s="224"/>
      <c r="S53" s="224"/>
      <c r="T53" s="224"/>
      <c r="U53" s="224"/>
      <c r="V53" s="224"/>
      <c r="W53" s="224"/>
      <c r="X53" s="224"/>
      <c r="Y53" s="224"/>
      <c r="Z53" s="214"/>
      <c r="AA53" s="214"/>
      <c r="AB53" s="214"/>
      <c r="AC53" s="214"/>
      <c r="AD53" s="214"/>
      <c r="AE53" s="214"/>
      <c r="AF53" s="214"/>
      <c r="AG53" s="214" t="s">
        <v>129</v>
      </c>
      <c r="AH53" s="214"/>
      <c r="AI53" s="214"/>
      <c r="AJ53" s="214"/>
      <c r="AK53" s="214"/>
      <c r="AL53" s="214"/>
      <c r="AM53" s="214"/>
      <c r="AN53" s="214"/>
      <c r="AO53" s="214"/>
      <c r="AP53" s="214"/>
      <c r="AQ53" s="214"/>
      <c r="AR53" s="214"/>
      <c r="AS53" s="214"/>
      <c r="AT53" s="214"/>
      <c r="AU53" s="214"/>
      <c r="AV53" s="214"/>
      <c r="AW53" s="214"/>
      <c r="AX53" s="214"/>
      <c r="AY53" s="214"/>
      <c r="AZ53" s="214"/>
      <c r="BA53" s="243" t="str">
        <f>C53</f>
        <v>Chladicí skříň s plnými dveřmi, vnitřní a vnější konstrukce z nerezové oceli 304 AISI.  Ovládání plně v souladu s HACCP včetně alarmů. Minimálně 75mm silná pěnová polyuretanová izolace s plnícím plynem cyklopentanem.  Skrytý výparník, mikrospínač vypne ventilátor při otevření dveří. Vestavěná chladicí jednotka, nucená cirkulace vzduchu; automatické odmrazování s následným odpařením kondenzátu.  Provozní teplota: -2/+10°C. Pro okolní teplotu do +43°C. Chladivo v chladicím okruhu: R290.</v>
      </c>
      <c r="BB53" s="214"/>
      <c r="BC53" s="214"/>
      <c r="BD53" s="214"/>
      <c r="BE53" s="214"/>
      <c r="BF53" s="214"/>
      <c r="BG53" s="214"/>
      <c r="BH53" s="214"/>
    </row>
    <row r="54" spans="1:60" outlineLevel="3" x14ac:dyDescent="0.2">
      <c r="A54" s="221"/>
      <c r="B54" s="222"/>
      <c r="C54" s="256" t="s">
        <v>130</v>
      </c>
      <c r="D54" s="225"/>
      <c r="E54" s="226"/>
      <c r="F54" s="227"/>
      <c r="G54" s="227"/>
      <c r="H54" s="224"/>
      <c r="I54" s="224"/>
      <c r="J54" s="224"/>
      <c r="K54" s="224"/>
      <c r="L54" s="224"/>
      <c r="M54" s="224"/>
      <c r="N54" s="223"/>
      <c r="O54" s="223"/>
      <c r="P54" s="223"/>
      <c r="Q54" s="223"/>
      <c r="R54" s="224"/>
      <c r="S54" s="224"/>
      <c r="T54" s="224"/>
      <c r="U54" s="224"/>
      <c r="V54" s="224"/>
      <c r="W54" s="224"/>
      <c r="X54" s="224"/>
      <c r="Y54" s="224"/>
      <c r="Z54" s="214"/>
      <c r="AA54" s="214"/>
      <c r="AB54" s="214"/>
      <c r="AC54" s="214"/>
      <c r="AD54" s="214"/>
      <c r="AE54" s="214"/>
      <c r="AF54" s="214"/>
      <c r="AG54" s="214" t="s">
        <v>129</v>
      </c>
      <c r="AH54" s="214"/>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3" x14ac:dyDescent="0.2">
      <c r="A55" s="221"/>
      <c r="B55" s="222"/>
      <c r="C55" s="257" t="s">
        <v>189</v>
      </c>
      <c r="D55" s="245"/>
      <c r="E55" s="245"/>
      <c r="F55" s="245"/>
      <c r="G55" s="245"/>
      <c r="H55" s="224"/>
      <c r="I55" s="224"/>
      <c r="J55" s="224"/>
      <c r="K55" s="224"/>
      <c r="L55" s="224"/>
      <c r="M55" s="224"/>
      <c r="N55" s="223"/>
      <c r="O55" s="223"/>
      <c r="P55" s="223"/>
      <c r="Q55" s="223"/>
      <c r="R55" s="224"/>
      <c r="S55" s="224"/>
      <c r="T55" s="224"/>
      <c r="U55" s="224"/>
      <c r="V55" s="224"/>
      <c r="W55" s="224"/>
      <c r="X55" s="224"/>
      <c r="Y55" s="224"/>
      <c r="Z55" s="214"/>
      <c r="AA55" s="214"/>
      <c r="AB55" s="214"/>
      <c r="AC55" s="214"/>
      <c r="AD55" s="214"/>
      <c r="AE55" s="214"/>
      <c r="AF55" s="214"/>
      <c r="AG55" s="214" t="s">
        <v>129</v>
      </c>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3" x14ac:dyDescent="0.2">
      <c r="A56" s="221"/>
      <c r="B56" s="222"/>
      <c r="C56" s="257" t="s">
        <v>190</v>
      </c>
      <c r="D56" s="245"/>
      <c r="E56" s="245"/>
      <c r="F56" s="245"/>
      <c r="G56" s="245"/>
      <c r="H56" s="224"/>
      <c r="I56" s="224"/>
      <c r="J56" s="224"/>
      <c r="K56" s="224"/>
      <c r="L56" s="224"/>
      <c r="M56" s="224"/>
      <c r="N56" s="223"/>
      <c r="O56" s="223"/>
      <c r="P56" s="223"/>
      <c r="Q56" s="223"/>
      <c r="R56" s="224"/>
      <c r="S56" s="224"/>
      <c r="T56" s="224"/>
      <c r="U56" s="224"/>
      <c r="V56" s="224"/>
      <c r="W56" s="224"/>
      <c r="X56" s="224"/>
      <c r="Y56" s="224"/>
      <c r="Z56" s="214"/>
      <c r="AA56" s="214"/>
      <c r="AB56" s="214"/>
      <c r="AC56" s="214"/>
      <c r="AD56" s="214"/>
      <c r="AE56" s="214"/>
      <c r="AF56" s="214"/>
      <c r="AG56" s="214" t="s">
        <v>129</v>
      </c>
      <c r="AH56" s="214"/>
      <c r="AI56" s="214"/>
      <c r="AJ56" s="214"/>
      <c r="AK56" s="214"/>
      <c r="AL56" s="214"/>
      <c r="AM56" s="214"/>
      <c r="AN56" s="214"/>
      <c r="AO56" s="214"/>
      <c r="AP56" s="214"/>
      <c r="AQ56" s="214"/>
      <c r="AR56" s="214"/>
      <c r="AS56" s="214"/>
      <c r="AT56" s="214"/>
      <c r="AU56" s="214"/>
      <c r="AV56" s="214"/>
      <c r="AW56" s="214"/>
      <c r="AX56" s="214"/>
      <c r="AY56" s="214"/>
      <c r="AZ56" s="214"/>
      <c r="BA56" s="243" t="str">
        <f>C56</f>
        <v>Spotřeba: maximálně 720 KWh/rok. Provozní podmínky: Heavy Duty (cl.5). Uchazeč doloží splnění energetické třídy."</v>
      </c>
      <c r="BB56" s="214"/>
      <c r="BC56" s="214"/>
      <c r="BD56" s="214"/>
      <c r="BE56" s="214"/>
      <c r="BF56" s="214"/>
      <c r="BG56" s="214"/>
      <c r="BH56" s="214"/>
    </row>
    <row r="57" spans="1:60" outlineLevel="1" x14ac:dyDescent="0.2">
      <c r="A57" s="236">
        <v>22</v>
      </c>
      <c r="B57" s="237" t="s">
        <v>191</v>
      </c>
      <c r="C57" s="254" t="s">
        <v>192</v>
      </c>
      <c r="D57" s="238" t="s">
        <v>122</v>
      </c>
      <c r="E57" s="239">
        <v>1</v>
      </c>
      <c r="F57" s="240"/>
      <c r="G57" s="241">
        <f>ROUND(E57*F57,2)</f>
        <v>0</v>
      </c>
      <c r="H57" s="240"/>
      <c r="I57" s="241">
        <f>ROUND(E57*H57,2)</f>
        <v>0</v>
      </c>
      <c r="J57" s="240"/>
      <c r="K57" s="241">
        <f>ROUND(E57*J57,2)</f>
        <v>0</v>
      </c>
      <c r="L57" s="241">
        <v>21</v>
      </c>
      <c r="M57" s="241">
        <f>G57*(1+L57/100)</f>
        <v>0</v>
      </c>
      <c r="N57" s="239">
        <v>0</v>
      </c>
      <c r="O57" s="239">
        <f>ROUND(E57*N57,2)</f>
        <v>0</v>
      </c>
      <c r="P57" s="239">
        <v>0</v>
      </c>
      <c r="Q57" s="239">
        <f>ROUND(E57*P57,2)</f>
        <v>0</v>
      </c>
      <c r="R57" s="241"/>
      <c r="S57" s="241" t="s">
        <v>123</v>
      </c>
      <c r="T57" s="242" t="s">
        <v>124</v>
      </c>
      <c r="U57" s="224">
        <v>0</v>
      </c>
      <c r="V57" s="224">
        <f>ROUND(E57*U57,2)</f>
        <v>0</v>
      </c>
      <c r="W57" s="224"/>
      <c r="X57" s="224" t="s">
        <v>125</v>
      </c>
      <c r="Y57" s="224" t="s">
        <v>126</v>
      </c>
      <c r="Z57" s="214"/>
      <c r="AA57" s="214"/>
      <c r="AB57" s="214"/>
      <c r="AC57" s="214"/>
      <c r="AD57" s="214"/>
      <c r="AE57" s="214"/>
      <c r="AF57" s="214"/>
      <c r="AG57" s="214" t="s">
        <v>127</v>
      </c>
      <c r="AH57" s="214"/>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outlineLevel="2" x14ac:dyDescent="0.2">
      <c r="A58" s="221"/>
      <c r="B58" s="222"/>
      <c r="C58" s="255" t="s">
        <v>193</v>
      </c>
      <c r="D58" s="244"/>
      <c r="E58" s="244"/>
      <c r="F58" s="244"/>
      <c r="G58" s="244"/>
      <c r="H58" s="224"/>
      <c r="I58" s="224"/>
      <c r="J58" s="224"/>
      <c r="K58" s="224"/>
      <c r="L58" s="224"/>
      <c r="M58" s="224"/>
      <c r="N58" s="223"/>
      <c r="O58" s="223"/>
      <c r="P58" s="223"/>
      <c r="Q58" s="223"/>
      <c r="R58" s="224"/>
      <c r="S58" s="224"/>
      <c r="T58" s="224"/>
      <c r="U58" s="224"/>
      <c r="V58" s="224"/>
      <c r="W58" s="224"/>
      <c r="X58" s="224"/>
      <c r="Y58" s="224"/>
      <c r="Z58" s="214"/>
      <c r="AA58" s="214"/>
      <c r="AB58" s="214"/>
      <c r="AC58" s="214"/>
      <c r="AD58" s="214"/>
      <c r="AE58" s="214"/>
      <c r="AF58" s="214"/>
      <c r="AG58" s="214" t="s">
        <v>129</v>
      </c>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
      <c r="A59" s="236">
        <v>23</v>
      </c>
      <c r="B59" s="237" t="s">
        <v>194</v>
      </c>
      <c r="C59" s="254" t="s">
        <v>195</v>
      </c>
      <c r="D59" s="238" t="s">
        <v>122</v>
      </c>
      <c r="E59" s="239">
        <v>1</v>
      </c>
      <c r="F59" s="240"/>
      <c r="G59" s="241">
        <f>ROUND(E59*F59,2)</f>
        <v>0</v>
      </c>
      <c r="H59" s="240"/>
      <c r="I59" s="241">
        <f>ROUND(E59*H59,2)</f>
        <v>0</v>
      </c>
      <c r="J59" s="240"/>
      <c r="K59" s="241">
        <f>ROUND(E59*J59,2)</f>
        <v>0</v>
      </c>
      <c r="L59" s="241">
        <v>21</v>
      </c>
      <c r="M59" s="241">
        <f>G59*(1+L59/100)</f>
        <v>0</v>
      </c>
      <c r="N59" s="239">
        <v>0</v>
      </c>
      <c r="O59" s="239">
        <f>ROUND(E59*N59,2)</f>
        <v>0</v>
      </c>
      <c r="P59" s="239">
        <v>0</v>
      </c>
      <c r="Q59" s="239">
        <f>ROUND(E59*P59,2)</f>
        <v>0</v>
      </c>
      <c r="R59" s="241"/>
      <c r="S59" s="241" t="s">
        <v>123</v>
      </c>
      <c r="T59" s="242" t="s">
        <v>124</v>
      </c>
      <c r="U59" s="224">
        <v>0</v>
      </c>
      <c r="V59" s="224">
        <f>ROUND(E59*U59,2)</f>
        <v>0</v>
      </c>
      <c r="W59" s="224"/>
      <c r="X59" s="224" t="s">
        <v>125</v>
      </c>
      <c r="Y59" s="224" t="s">
        <v>126</v>
      </c>
      <c r="Z59" s="214"/>
      <c r="AA59" s="214"/>
      <c r="AB59" s="214"/>
      <c r="AC59" s="214"/>
      <c r="AD59" s="214"/>
      <c r="AE59" s="214"/>
      <c r="AF59" s="214"/>
      <c r="AG59" s="214" t="s">
        <v>127</v>
      </c>
      <c r="AH59" s="214"/>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2" x14ac:dyDescent="0.2">
      <c r="A60" s="221"/>
      <c r="B60" s="222"/>
      <c r="C60" s="255" t="s">
        <v>193</v>
      </c>
      <c r="D60" s="244"/>
      <c r="E60" s="244"/>
      <c r="F60" s="244"/>
      <c r="G60" s="244"/>
      <c r="H60" s="224"/>
      <c r="I60" s="224"/>
      <c r="J60" s="224"/>
      <c r="K60" s="224"/>
      <c r="L60" s="224"/>
      <c r="M60" s="224"/>
      <c r="N60" s="223"/>
      <c r="O60" s="223"/>
      <c r="P60" s="223"/>
      <c r="Q60" s="223"/>
      <c r="R60" s="224"/>
      <c r="S60" s="224"/>
      <c r="T60" s="224"/>
      <c r="U60" s="224"/>
      <c r="V60" s="224"/>
      <c r="W60" s="224"/>
      <c r="X60" s="224"/>
      <c r="Y60" s="224"/>
      <c r="Z60" s="214"/>
      <c r="AA60" s="214"/>
      <c r="AB60" s="214"/>
      <c r="AC60" s="214"/>
      <c r="AD60" s="214"/>
      <c r="AE60" s="214"/>
      <c r="AF60" s="214"/>
      <c r="AG60" s="214" t="s">
        <v>129</v>
      </c>
      <c r="AH60" s="214"/>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x14ac:dyDescent="0.2">
      <c r="A61" s="236">
        <v>24</v>
      </c>
      <c r="B61" s="237" t="s">
        <v>196</v>
      </c>
      <c r="C61" s="254" t="s">
        <v>197</v>
      </c>
      <c r="D61" s="238" t="s">
        <v>122</v>
      </c>
      <c r="E61" s="239">
        <v>1</v>
      </c>
      <c r="F61" s="240"/>
      <c r="G61" s="241">
        <f>ROUND(E61*F61,2)</f>
        <v>0</v>
      </c>
      <c r="H61" s="240"/>
      <c r="I61" s="241">
        <f>ROUND(E61*H61,2)</f>
        <v>0</v>
      </c>
      <c r="J61" s="240"/>
      <c r="K61" s="241">
        <f>ROUND(E61*J61,2)</f>
        <v>0</v>
      </c>
      <c r="L61" s="241">
        <v>21</v>
      </c>
      <c r="M61" s="241">
        <f>G61*(1+L61/100)</f>
        <v>0</v>
      </c>
      <c r="N61" s="239">
        <v>0</v>
      </c>
      <c r="O61" s="239">
        <f>ROUND(E61*N61,2)</f>
        <v>0</v>
      </c>
      <c r="P61" s="239">
        <v>0</v>
      </c>
      <c r="Q61" s="239">
        <f>ROUND(E61*P61,2)</f>
        <v>0</v>
      </c>
      <c r="R61" s="241"/>
      <c r="S61" s="241" t="s">
        <v>123</v>
      </c>
      <c r="T61" s="242" t="s">
        <v>124</v>
      </c>
      <c r="U61" s="224">
        <v>0</v>
      </c>
      <c r="V61" s="224">
        <f>ROUND(E61*U61,2)</f>
        <v>0</v>
      </c>
      <c r="W61" s="224"/>
      <c r="X61" s="224" t="s">
        <v>125</v>
      </c>
      <c r="Y61" s="224" t="s">
        <v>126</v>
      </c>
      <c r="Z61" s="214"/>
      <c r="AA61" s="214"/>
      <c r="AB61" s="214"/>
      <c r="AC61" s="214"/>
      <c r="AD61" s="214"/>
      <c r="AE61" s="214"/>
      <c r="AF61" s="214"/>
      <c r="AG61" s="214" t="s">
        <v>127</v>
      </c>
      <c r="AH61" s="214"/>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2" x14ac:dyDescent="0.2">
      <c r="A62" s="221"/>
      <c r="B62" s="222"/>
      <c r="C62" s="255" t="s">
        <v>193</v>
      </c>
      <c r="D62" s="244"/>
      <c r="E62" s="244"/>
      <c r="F62" s="244"/>
      <c r="G62" s="244"/>
      <c r="H62" s="224"/>
      <c r="I62" s="224"/>
      <c r="J62" s="224"/>
      <c r="K62" s="224"/>
      <c r="L62" s="224"/>
      <c r="M62" s="224"/>
      <c r="N62" s="223"/>
      <c r="O62" s="223"/>
      <c r="P62" s="223"/>
      <c r="Q62" s="223"/>
      <c r="R62" s="224"/>
      <c r="S62" s="224"/>
      <c r="T62" s="224"/>
      <c r="U62" s="224"/>
      <c r="V62" s="224"/>
      <c r="W62" s="224"/>
      <c r="X62" s="224"/>
      <c r="Y62" s="224"/>
      <c r="Z62" s="214"/>
      <c r="AA62" s="214"/>
      <c r="AB62" s="214"/>
      <c r="AC62" s="214"/>
      <c r="AD62" s="214"/>
      <c r="AE62" s="214"/>
      <c r="AF62" s="214"/>
      <c r="AG62" s="214" t="s">
        <v>129</v>
      </c>
      <c r="AH62" s="214"/>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x14ac:dyDescent="0.2">
      <c r="A63" s="229" t="s">
        <v>118</v>
      </c>
      <c r="B63" s="230" t="s">
        <v>87</v>
      </c>
      <c r="C63" s="253" t="s">
        <v>88</v>
      </c>
      <c r="D63" s="231"/>
      <c r="E63" s="232"/>
      <c r="F63" s="233"/>
      <c r="G63" s="233">
        <f>SUMIF(AG64:AG79,"&lt;&gt;NOR",G64:G79)</f>
        <v>0</v>
      </c>
      <c r="H63" s="233"/>
      <c r="I63" s="233">
        <f>SUM(I64:I79)</f>
        <v>0</v>
      </c>
      <c r="J63" s="233"/>
      <c r="K63" s="233">
        <f>SUM(K64:K79)</f>
        <v>0</v>
      </c>
      <c r="L63" s="233"/>
      <c r="M63" s="233">
        <f>SUM(M64:M79)</f>
        <v>0</v>
      </c>
      <c r="N63" s="232"/>
      <c r="O63" s="232">
        <f>SUM(O64:O79)</f>
        <v>0</v>
      </c>
      <c r="P63" s="232"/>
      <c r="Q63" s="232">
        <f>SUM(Q64:Q79)</f>
        <v>0</v>
      </c>
      <c r="R63" s="233"/>
      <c r="S63" s="233"/>
      <c r="T63" s="234"/>
      <c r="U63" s="228"/>
      <c r="V63" s="228">
        <f>SUM(V64:V79)</f>
        <v>0</v>
      </c>
      <c r="W63" s="228"/>
      <c r="X63" s="228"/>
      <c r="Y63" s="228"/>
      <c r="AG63" t="s">
        <v>119</v>
      </c>
    </row>
    <row r="64" spans="1:60" outlineLevel="1" x14ac:dyDescent="0.2">
      <c r="A64" s="236">
        <v>25</v>
      </c>
      <c r="B64" s="237" t="s">
        <v>198</v>
      </c>
      <c r="C64" s="254" t="s">
        <v>199</v>
      </c>
      <c r="D64" s="238" t="s">
        <v>200</v>
      </c>
      <c r="E64" s="239">
        <v>1</v>
      </c>
      <c r="F64" s="240"/>
      <c r="G64" s="241">
        <f>ROUND(E64*F64,2)</f>
        <v>0</v>
      </c>
      <c r="H64" s="240"/>
      <c r="I64" s="241">
        <f>ROUND(E64*H64,2)</f>
        <v>0</v>
      </c>
      <c r="J64" s="240"/>
      <c r="K64" s="241">
        <f>ROUND(E64*J64,2)</f>
        <v>0</v>
      </c>
      <c r="L64" s="241">
        <v>21</v>
      </c>
      <c r="M64" s="241">
        <f>G64*(1+L64/100)</f>
        <v>0</v>
      </c>
      <c r="N64" s="239">
        <v>0</v>
      </c>
      <c r="O64" s="239">
        <f>ROUND(E64*N64,2)</f>
        <v>0</v>
      </c>
      <c r="P64" s="239">
        <v>0</v>
      </c>
      <c r="Q64" s="239">
        <f>ROUND(E64*P64,2)</f>
        <v>0</v>
      </c>
      <c r="R64" s="241"/>
      <c r="S64" s="241" t="s">
        <v>123</v>
      </c>
      <c r="T64" s="242" t="s">
        <v>124</v>
      </c>
      <c r="U64" s="224">
        <v>0</v>
      </c>
      <c r="V64" s="224">
        <f>ROUND(E64*U64,2)</f>
        <v>0</v>
      </c>
      <c r="W64" s="224"/>
      <c r="X64" s="224" t="s">
        <v>125</v>
      </c>
      <c r="Y64" s="224" t="s">
        <v>126</v>
      </c>
      <c r="Z64" s="214"/>
      <c r="AA64" s="214"/>
      <c r="AB64" s="214"/>
      <c r="AC64" s="214"/>
      <c r="AD64" s="214"/>
      <c r="AE64" s="214"/>
      <c r="AF64" s="214"/>
      <c r="AG64" s="214" t="s">
        <v>127</v>
      </c>
      <c r="AH64" s="214"/>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2" x14ac:dyDescent="0.2">
      <c r="A65" s="221"/>
      <c r="B65" s="222"/>
      <c r="C65" s="255" t="s">
        <v>201</v>
      </c>
      <c r="D65" s="244"/>
      <c r="E65" s="244"/>
      <c r="F65" s="244"/>
      <c r="G65" s="244"/>
      <c r="H65" s="224"/>
      <c r="I65" s="224"/>
      <c r="J65" s="224"/>
      <c r="K65" s="224"/>
      <c r="L65" s="224"/>
      <c r="M65" s="224"/>
      <c r="N65" s="223"/>
      <c r="O65" s="223"/>
      <c r="P65" s="223"/>
      <c r="Q65" s="223"/>
      <c r="R65" s="224"/>
      <c r="S65" s="224"/>
      <c r="T65" s="224"/>
      <c r="U65" s="224"/>
      <c r="V65" s="224"/>
      <c r="W65" s="224"/>
      <c r="X65" s="224"/>
      <c r="Y65" s="224"/>
      <c r="Z65" s="214"/>
      <c r="AA65" s="214"/>
      <c r="AB65" s="214"/>
      <c r="AC65" s="214"/>
      <c r="AD65" s="214"/>
      <c r="AE65" s="214"/>
      <c r="AF65" s="214"/>
      <c r="AG65" s="214" t="s">
        <v>129</v>
      </c>
      <c r="AH65" s="214"/>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outlineLevel="3" x14ac:dyDescent="0.2">
      <c r="A66" s="221"/>
      <c r="B66" s="222"/>
      <c r="C66" s="257" t="s">
        <v>202</v>
      </c>
      <c r="D66" s="245"/>
      <c r="E66" s="245"/>
      <c r="F66" s="245"/>
      <c r="G66" s="245"/>
      <c r="H66" s="224"/>
      <c r="I66" s="224"/>
      <c r="J66" s="224"/>
      <c r="K66" s="224"/>
      <c r="L66" s="224"/>
      <c r="M66" s="224"/>
      <c r="N66" s="223"/>
      <c r="O66" s="223"/>
      <c r="P66" s="223"/>
      <c r="Q66" s="223"/>
      <c r="R66" s="224"/>
      <c r="S66" s="224"/>
      <c r="T66" s="224"/>
      <c r="U66" s="224"/>
      <c r="V66" s="224"/>
      <c r="W66" s="224"/>
      <c r="X66" s="224"/>
      <c r="Y66" s="224"/>
      <c r="Z66" s="214"/>
      <c r="AA66" s="214"/>
      <c r="AB66" s="214"/>
      <c r="AC66" s="214"/>
      <c r="AD66" s="214"/>
      <c r="AE66" s="214"/>
      <c r="AF66" s="214"/>
      <c r="AG66" s="214" t="s">
        <v>129</v>
      </c>
      <c r="AH66" s="214"/>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3" x14ac:dyDescent="0.2">
      <c r="A67" s="221"/>
      <c r="B67" s="222"/>
      <c r="C67" s="257" t="s">
        <v>203</v>
      </c>
      <c r="D67" s="245"/>
      <c r="E67" s="245"/>
      <c r="F67" s="245"/>
      <c r="G67" s="245"/>
      <c r="H67" s="224"/>
      <c r="I67" s="224"/>
      <c r="J67" s="224"/>
      <c r="K67" s="224"/>
      <c r="L67" s="224"/>
      <c r="M67" s="224"/>
      <c r="N67" s="223"/>
      <c r="O67" s="223"/>
      <c r="P67" s="223"/>
      <c r="Q67" s="223"/>
      <c r="R67" s="224"/>
      <c r="S67" s="224"/>
      <c r="T67" s="224"/>
      <c r="U67" s="224"/>
      <c r="V67" s="224"/>
      <c r="W67" s="224"/>
      <c r="X67" s="224"/>
      <c r="Y67" s="224"/>
      <c r="Z67" s="214"/>
      <c r="AA67" s="214"/>
      <c r="AB67" s="214"/>
      <c r="AC67" s="214"/>
      <c r="AD67" s="214"/>
      <c r="AE67" s="214"/>
      <c r="AF67" s="214"/>
      <c r="AG67" s="214" t="s">
        <v>129</v>
      </c>
      <c r="AH67" s="214"/>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3" x14ac:dyDescent="0.2">
      <c r="A68" s="221"/>
      <c r="B68" s="222"/>
      <c r="C68" s="257" t="s">
        <v>204</v>
      </c>
      <c r="D68" s="245"/>
      <c r="E68" s="245"/>
      <c r="F68" s="245"/>
      <c r="G68" s="245"/>
      <c r="H68" s="224"/>
      <c r="I68" s="224"/>
      <c r="J68" s="224"/>
      <c r="K68" s="224"/>
      <c r="L68" s="224"/>
      <c r="M68" s="224"/>
      <c r="N68" s="223"/>
      <c r="O68" s="223"/>
      <c r="P68" s="223"/>
      <c r="Q68" s="223"/>
      <c r="R68" s="224"/>
      <c r="S68" s="224"/>
      <c r="T68" s="224"/>
      <c r="U68" s="224"/>
      <c r="V68" s="224"/>
      <c r="W68" s="224"/>
      <c r="X68" s="224"/>
      <c r="Y68" s="224"/>
      <c r="Z68" s="214"/>
      <c r="AA68" s="214"/>
      <c r="AB68" s="214"/>
      <c r="AC68" s="214"/>
      <c r="AD68" s="214"/>
      <c r="AE68" s="214"/>
      <c r="AF68" s="214"/>
      <c r="AG68" s="214" t="s">
        <v>129</v>
      </c>
      <c r="AH68" s="214"/>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3" x14ac:dyDescent="0.2">
      <c r="A69" s="221"/>
      <c r="B69" s="222"/>
      <c r="C69" s="257" t="s">
        <v>205</v>
      </c>
      <c r="D69" s="245"/>
      <c r="E69" s="245"/>
      <c r="F69" s="245"/>
      <c r="G69" s="245"/>
      <c r="H69" s="224"/>
      <c r="I69" s="224"/>
      <c r="J69" s="224"/>
      <c r="K69" s="224"/>
      <c r="L69" s="224"/>
      <c r="M69" s="224"/>
      <c r="N69" s="223"/>
      <c r="O69" s="223"/>
      <c r="P69" s="223"/>
      <c r="Q69" s="223"/>
      <c r="R69" s="224"/>
      <c r="S69" s="224"/>
      <c r="T69" s="224"/>
      <c r="U69" s="224"/>
      <c r="V69" s="224"/>
      <c r="W69" s="224"/>
      <c r="X69" s="224"/>
      <c r="Y69" s="224"/>
      <c r="Z69" s="214"/>
      <c r="AA69" s="214"/>
      <c r="AB69" s="214"/>
      <c r="AC69" s="214"/>
      <c r="AD69" s="214"/>
      <c r="AE69" s="214"/>
      <c r="AF69" s="214"/>
      <c r="AG69" s="214" t="s">
        <v>129</v>
      </c>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3" x14ac:dyDescent="0.2">
      <c r="A70" s="221"/>
      <c r="B70" s="222"/>
      <c r="C70" s="257" t="s">
        <v>206</v>
      </c>
      <c r="D70" s="245"/>
      <c r="E70" s="245"/>
      <c r="F70" s="245"/>
      <c r="G70" s="245"/>
      <c r="H70" s="224"/>
      <c r="I70" s="224"/>
      <c r="J70" s="224"/>
      <c r="K70" s="224"/>
      <c r="L70" s="224"/>
      <c r="M70" s="224"/>
      <c r="N70" s="223"/>
      <c r="O70" s="223"/>
      <c r="P70" s="223"/>
      <c r="Q70" s="223"/>
      <c r="R70" s="224"/>
      <c r="S70" s="224"/>
      <c r="T70" s="224"/>
      <c r="U70" s="224"/>
      <c r="V70" s="224"/>
      <c r="W70" s="224"/>
      <c r="X70" s="224"/>
      <c r="Y70" s="224"/>
      <c r="Z70" s="214"/>
      <c r="AA70" s="214"/>
      <c r="AB70" s="214"/>
      <c r="AC70" s="214"/>
      <c r="AD70" s="214"/>
      <c r="AE70" s="214"/>
      <c r="AF70" s="214"/>
      <c r="AG70" s="214" t="s">
        <v>129</v>
      </c>
      <c r="AH70" s="214"/>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3" x14ac:dyDescent="0.2">
      <c r="A71" s="221"/>
      <c r="B71" s="222"/>
      <c r="C71" s="257" t="s">
        <v>207</v>
      </c>
      <c r="D71" s="245"/>
      <c r="E71" s="245"/>
      <c r="F71" s="245"/>
      <c r="G71" s="245"/>
      <c r="H71" s="224"/>
      <c r="I71" s="224"/>
      <c r="J71" s="224"/>
      <c r="K71" s="224"/>
      <c r="L71" s="224"/>
      <c r="M71" s="224"/>
      <c r="N71" s="223"/>
      <c r="O71" s="223"/>
      <c r="P71" s="223"/>
      <c r="Q71" s="223"/>
      <c r="R71" s="224"/>
      <c r="S71" s="224"/>
      <c r="T71" s="224"/>
      <c r="U71" s="224"/>
      <c r="V71" s="224"/>
      <c r="W71" s="224"/>
      <c r="X71" s="224"/>
      <c r="Y71" s="224"/>
      <c r="Z71" s="214"/>
      <c r="AA71" s="214"/>
      <c r="AB71" s="214"/>
      <c r="AC71" s="214"/>
      <c r="AD71" s="214"/>
      <c r="AE71" s="214"/>
      <c r="AF71" s="214"/>
      <c r="AG71" s="214" t="s">
        <v>129</v>
      </c>
      <c r="AH71" s="214"/>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1" x14ac:dyDescent="0.2">
      <c r="A72" s="236">
        <v>26</v>
      </c>
      <c r="B72" s="237" t="s">
        <v>208</v>
      </c>
      <c r="C72" s="254" t="s">
        <v>209</v>
      </c>
      <c r="D72" s="238" t="s">
        <v>122</v>
      </c>
      <c r="E72" s="239">
        <v>1</v>
      </c>
      <c r="F72" s="240"/>
      <c r="G72" s="241">
        <f>ROUND(E72*F72,2)</f>
        <v>0</v>
      </c>
      <c r="H72" s="240"/>
      <c r="I72" s="241">
        <f>ROUND(E72*H72,2)</f>
        <v>0</v>
      </c>
      <c r="J72" s="240"/>
      <c r="K72" s="241">
        <f>ROUND(E72*J72,2)</f>
        <v>0</v>
      </c>
      <c r="L72" s="241">
        <v>21</v>
      </c>
      <c r="M72" s="241">
        <f>G72*(1+L72/100)</f>
        <v>0</v>
      </c>
      <c r="N72" s="239">
        <v>0</v>
      </c>
      <c r="O72" s="239">
        <f>ROUND(E72*N72,2)</f>
        <v>0</v>
      </c>
      <c r="P72" s="239">
        <v>0</v>
      </c>
      <c r="Q72" s="239">
        <f>ROUND(E72*P72,2)</f>
        <v>0</v>
      </c>
      <c r="R72" s="241"/>
      <c r="S72" s="241" t="s">
        <v>123</v>
      </c>
      <c r="T72" s="242" t="s">
        <v>124</v>
      </c>
      <c r="U72" s="224">
        <v>0</v>
      </c>
      <c r="V72" s="224">
        <f>ROUND(E72*U72,2)</f>
        <v>0</v>
      </c>
      <c r="W72" s="224"/>
      <c r="X72" s="224" t="s">
        <v>125</v>
      </c>
      <c r="Y72" s="224" t="s">
        <v>126</v>
      </c>
      <c r="Z72" s="214"/>
      <c r="AA72" s="214"/>
      <c r="AB72" s="214"/>
      <c r="AC72" s="214"/>
      <c r="AD72" s="214"/>
      <c r="AE72" s="214"/>
      <c r="AF72" s="214"/>
      <c r="AG72" s="214" t="s">
        <v>127</v>
      </c>
      <c r="AH72" s="214"/>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2" x14ac:dyDescent="0.2">
      <c r="A73" s="221"/>
      <c r="B73" s="222"/>
      <c r="C73" s="255" t="s">
        <v>210</v>
      </c>
      <c r="D73" s="244"/>
      <c r="E73" s="244"/>
      <c r="F73" s="244"/>
      <c r="G73" s="244"/>
      <c r="H73" s="224"/>
      <c r="I73" s="224"/>
      <c r="J73" s="224"/>
      <c r="K73" s="224"/>
      <c r="L73" s="224"/>
      <c r="M73" s="224"/>
      <c r="N73" s="223"/>
      <c r="O73" s="223"/>
      <c r="P73" s="223"/>
      <c r="Q73" s="223"/>
      <c r="R73" s="224"/>
      <c r="S73" s="224"/>
      <c r="T73" s="224"/>
      <c r="U73" s="224"/>
      <c r="V73" s="224"/>
      <c r="W73" s="224"/>
      <c r="X73" s="224"/>
      <c r="Y73" s="224"/>
      <c r="Z73" s="214"/>
      <c r="AA73" s="214"/>
      <c r="AB73" s="214"/>
      <c r="AC73" s="214"/>
      <c r="AD73" s="214"/>
      <c r="AE73" s="214"/>
      <c r="AF73" s="214"/>
      <c r="AG73" s="214" t="s">
        <v>129</v>
      </c>
      <c r="AH73" s="214"/>
      <c r="AI73" s="214"/>
      <c r="AJ73" s="214"/>
      <c r="AK73" s="214"/>
      <c r="AL73" s="214"/>
      <c r="AM73" s="214"/>
      <c r="AN73" s="214"/>
      <c r="AO73" s="214"/>
      <c r="AP73" s="214"/>
      <c r="AQ73" s="214"/>
      <c r="AR73" s="214"/>
      <c r="AS73" s="214"/>
      <c r="AT73" s="214"/>
      <c r="AU73" s="214"/>
      <c r="AV73" s="214"/>
      <c r="AW73" s="214"/>
      <c r="AX73" s="214"/>
      <c r="AY73" s="214"/>
      <c r="AZ73" s="214"/>
      <c r="BA73" s="243" t="str">
        <f>C73</f>
        <v>"V rámci cenové nabídky uchazeč zohlední následující rozsah prací, které bude zahrnovat realizace GASTRO:</v>
      </c>
      <c r="BB73" s="214"/>
      <c r="BC73" s="214"/>
      <c r="BD73" s="214"/>
      <c r="BE73" s="214"/>
      <c r="BF73" s="214"/>
      <c r="BG73" s="214"/>
      <c r="BH73" s="214"/>
    </row>
    <row r="74" spans="1:60" outlineLevel="3" x14ac:dyDescent="0.2">
      <c r="A74" s="221"/>
      <c r="B74" s="222"/>
      <c r="C74" s="257" t="s">
        <v>211</v>
      </c>
      <c r="D74" s="245"/>
      <c r="E74" s="245"/>
      <c r="F74" s="245"/>
      <c r="G74" s="245"/>
      <c r="H74" s="224"/>
      <c r="I74" s="224"/>
      <c r="J74" s="224"/>
      <c r="K74" s="224"/>
      <c r="L74" s="224"/>
      <c r="M74" s="224"/>
      <c r="N74" s="223"/>
      <c r="O74" s="223"/>
      <c r="P74" s="223"/>
      <c r="Q74" s="223"/>
      <c r="R74" s="224"/>
      <c r="S74" s="224"/>
      <c r="T74" s="224"/>
      <c r="U74" s="224"/>
      <c r="V74" s="224"/>
      <c r="W74" s="224"/>
      <c r="X74" s="224"/>
      <c r="Y74" s="224"/>
      <c r="Z74" s="214"/>
      <c r="AA74" s="214"/>
      <c r="AB74" s="214"/>
      <c r="AC74" s="214"/>
      <c r="AD74" s="214"/>
      <c r="AE74" s="214"/>
      <c r="AF74" s="214"/>
      <c r="AG74" s="214" t="s">
        <v>129</v>
      </c>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3" x14ac:dyDescent="0.2">
      <c r="A75" s="221"/>
      <c r="B75" s="222"/>
      <c r="C75" s="257" t="s">
        <v>212</v>
      </c>
      <c r="D75" s="245"/>
      <c r="E75" s="245"/>
      <c r="F75" s="245"/>
      <c r="G75" s="245"/>
      <c r="H75" s="224"/>
      <c r="I75" s="224"/>
      <c r="J75" s="224"/>
      <c r="K75" s="224"/>
      <c r="L75" s="224"/>
      <c r="M75" s="224"/>
      <c r="N75" s="223"/>
      <c r="O75" s="223"/>
      <c r="P75" s="223"/>
      <c r="Q75" s="223"/>
      <c r="R75" s="224"/>
      <c r="S75" s="224"/>
      <c r="T75" s="224"/>
      <c r="U75" s="224"/>
      <c r="V75" s="224"/>
      <c r="W75" s="224"/>
      <c r="X75" s="224"/>
      <c r="Y75" s="224"/>
      <c r="Z75" s="214"/>
      <c r="AA75" s="214"/>
      <c r="AB75" s="214"/>
      <c r="AC75" s="214"/>
      <c r="AD75" s="214"/>
      <c r="AE75" s="214"/>
      <c r="AF75" s="214"/>
      <c r="AG75" s="214" t="s">
        <v>129</v>
      </c>
      <c r="AH75" s="214"/>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outlineLevel="3" x14ac:dyDescent="0.2">
      <c r="A76" s="221"/>
      <c r="B76" s="222"/>
      <c r="C76" s="257" t="s">
        <v>213</v>
      </c>
      <c r="D76" s="245"/>
      <c r="E76" s="245"/>
      <c r="F76" s="245"/>
      <c r="G76" s="245"/>
      <c r="H76" s="224"/>
      <c r="I76" s="224"/>
      <c r="J76" s="224"/>
      <c r="K76" s="224"/>
      <c r="L76" s="224"/>
      <c r="M76" s="224"/>
      <c r="N76" s="223"/>
      <c r="O76" s="223"/>
      <c r="P76" s="223"/>
      <c r="Q76" s="223"/>
      <c r="R76" s="224"/>
      <c r="S76" s="224"/>
      <c r="T76" s="224"/>
      <c r="U76" s="224"/>
      <c r="V76" s="224"/>
      <c r="W76" s="224"/>
      <c r="X76" s="224"/>
      <c r="Y76" s="224"/>
      <c r="Z76" s="214"/>
      <c r="AA76" s="214"/>
      <c r="AB76" s="214"/>
      <c r="AC76" s="214"/>
      <c r="AD76" s="214"/>
      <c r="AE76" s="214"/>
      <c r="AF76" s="214"/>
      <c r="AG76" s="214" t="s">
        <v>129</v>
      </c>
      <c r="AH76" s="214"/>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3" x14ac:dyDescent="0.2">
      <c r="A77" s="221"/>
      <c r="B77" s="222"/>
      <c r="C77" s="257" t="s">
        <v>214</v>
      </c>
      <c r="D77" s="245"/>
      <c r="E77" s="245"/>
      <c r="F77" s="245"/>
      <c r="G77" s="245"/>
      <c r="H77" s="224"/>
      <c r="I77" s="224"/>
      <c r="J77" s="224"/>
      <c r="K77" s="224"/>
      <c r="L77" s="224"/>
      <c r="M77" s="224"/>
      <c r="N77" s="223"/>
      <c r="O77" s="223"/>
      <c r="P77" s="223"/>
      <c r="Q77" s="223"/>
      <c r="R77" s="224"/>
      <c r="S77" s="224"/>
      <c r="T77" s="224"/>
      <c r="U77" s="224"/>
      <c r="V77" s="224"/>
      <c r="W77" s="224"/>
      <c r="X77" s="224"/>
      <c r="Y77" s="224"/>
      <c r="Z77" s="214"/>
      <c r="AA77" s="214"/>
      <c r="AB77" s="214"/>
      <c r="AC77" s="214"/>
      <c r="AD77" s="214"/>
      <c r="AE77" s="214"/>
      <c r="AF77" s="214"/>
      <c r="AG77" s="214" t="s">
        <v>129</v>
      </c>
      <c r="AH77" s="214"/>
      <c r="AI77" s="214"/>
      <c r="AJ77" s="214"/>
      <c r="AK77" s="214"/>
      <c r="AL77" s="214"/>
      <c r="AM77" s="214"/>
      <c r="AN77" s="214"/>
      <c r="AO77" s="214"/>
      <c r="AP77" s="214"/>
      <c r="AQ77" s="214"/>
      <c r="AR77" s="214"/>
      <c r="AS77" s="214"/>
      <c r="AT77" s="214"/>
      <c r="AU77" s="214"/>
      <c r="AV77" s="214"/>
      <c r="AW77" s="214"/>
      <c r="AX77" s="214"/>
      <c r="AY77" s="214"/>
      <c r="AZ77" s="214"/>
      <c r="BA77" s="243" t="str">
        <f>C77</f>
        <v>- 1x komplexní kontrola správnosti provedení instalací před jejich zakrytím po vyzvání odpovědnou osobou určenou objednavatelem</v>
      </c>
      <c r="BB77" s="214"/>
      <c r="BC77" s="214"/>
      <c r="BD77" s="214"/>
      <c r="BE77" s="214"/>
      <c r="BF77" s="214"/>
      <c r="BG77" s="214"/>
      <c r="BH77" s="214"/>
    </row>
    <row r="78" spans="1:60" outlineLevel="3" x14ac:dyDescent="0.2">
      <c r="A78" s="221"/>
      <c r="B78" s="222"/>
      <c r="C78" s="257" t="s">
        <v>215</v>
      </c>
      <c r="D78" s="245"/>
      <c r="E78" s="245"/>
      <c r="F78" s="245"/>
      <c r="G78" s="245"/>
      <c r="H78" s="224"/>
      <c r="I78" s="224"/>
      <c r="J78" s="224"/>
      <c r="K78" s="224"/>
      <c r="L78" s="224"/>
      <c r="M78" s="224"/>
      <c r="N78" s="223"/>
      <c r="O78" s="223"/>
      <c r="P78" s="223"/>
      <c r="Q78" s="223"/>
      <c r="R78" s="224"/>
      <c r="S78" s="224"/>
      <c r="T78" s="224"/>
      <c r="U78" s="224"/>
      <c r="V78" s="224"/>
      <c r="W78" s="224"/>
      <c r="X78" s="224"/>
      <c r="Y78" s="224"/>
      <c r="Z78" s="214"/>
      <c r="AA78" s="214"/>
      <c r="AB78" s="214"/>
      <c r="AC78" s="214"/>
      <c r="AD78" s="214"/>
      <c r="AE78" s="214"/>
      <c r="AF78" s="214"/>
      <c r="AG78" s="214" t="s">
        <v>129</v>
      </c>
      <c r="AH78" s="214"/>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3" x14ac:dyDescent="0.2">
      <c r="A79" s="221"/>
      <c r="B79" s="222"/>
      <c r="C79" s="257" t="s">
        <v>216</v>
      </c>
      <c r="D79" s="245"/>
      <c r="E79" s="245"/>
      <c r="F79" s="245"/>
      <c r="G79" s="245"/>
      <c r="H79" s="224"/>
      <c r="I79" s="224"/>
      <c r="J79" s="224"/>
      <c r="K79" s="224"/>
      <c r="L79" s="224"/>
      <c r="M79" s="224"/>
      <c r="N79" s="223"/>
      <c r="O79" s="223"/>
      <c r="P79" s="223"/>
      <c r="Q79" s="223"/>
      <c r="R79" s="224"/>
      <c r="S79" s="224"/>
      <c r="T79" s="224"/>
      <c r="U79" s="224"/>
      <c r="V79" s="224"/>
      <c r="W79" s="224"/>
      <c r="X79" s="224"/>
      <c r="Y79" s="224"/>
      <c r="Z79" s="214"/>
      <c r="AA79" s="214"/>
      <c r="AB79" s="214"/>
      <c r="AC79" s="214"/>
      <c r="AD79" s="214"/>
      <c r="AE79" s="214"/>
      <c r="AF79" s="214"/>
      <c r="AG79" s="214" t="s">
        <v>129</v>
      </c>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x14ac:dyDescent="0.2">
      <c r="A80" s="3"/>
      <c r="B80" s="4"/>
      <c r="C80" s="259"/>
      <c r="D80" s="6"/>
      <c r="E80" s="3"/>
      <c r="F80" s="3"/>
      <c r="G80" s="3"/>
      <c r="H80" s="3"/>
      <c r="I80" s="3"/>
      <c r="J80" s="3"/>
      <c r="K80" s="3"/>
      <c r="L80" s="3"/>
      <c r="M80" s="3"/>
      <c r="N80" s="3"/>
      <c r="O80" s="3"/>
      <c r="P80" s="3"/>
      <c r="Q80" s="3"/>
      <c r="R80" s="3"/>
      <c r="S80" s="3"/>
      <c r="T80" s="3"/>
      <c r="U80" s="3"/>
      <c r="V80" s="3"/>
      <c r="W80" s="3"/>
      <c r="X80" s="3"/>
      <c r="Y80" s="3"/>
      <c r="AE80">
        <v>12</v>
      </c>
      <c r="AF80">
        <v>21</v>
      </c>
      <c r="AG80" t="s">
        <v>104</v>
      </c>
    </row>
    <row r="81" spans="1:33" x14ac:dyDescent="0.2">
      <c r="A81" s="217"/>
      <c r="B81" s="218" t="s">
        <v>29</v>
      </c>
      <c r="C81" s="260"/>
      <c r="D81" s="219"/>
      <c r="E81" s="220"/>
      <c r="F81" s="220"/>
      <c r="G81" s="235">
        <f>G8+G35+G63</f>
        <v>0</v>
      </c>
      <c r="H81" s="3"/>
      <c r="I81" s="3"/>
      <c r="J81" s="3"/>
      <c r="K81" s="3"/>
      <c r="L81" s="3"/>
      <c r="M81" s="3"/>
      <c r="N81" s="3"/>
      <c r="O81" s="3"/>
      <c r="P81" s="3"/>
      <c r="Q81" s="3"/>
      <c r="R81" s="3"/>
      <c r="S81" s="3"/>
      <c r="T81" s="3"/>
      <c r="U81" s="3"/>
      <c r="V81" s="3"/>
      <c r="W81" s="3"/>
      <c r="X81" s="3"/>
      <c r="Y81" s="3"/>
      <c r="AE81">
        <f>SUMIF(L7:L79,AE80,G7:G79)</f>
        <v>0</v>
      </c>
      <c r="AF81">
        <f>SUMIF(L7:L79,AF80,G7:G79)</f>
        <v>0</v>
      </c>
      <c r="AG81" t="s">
        <v>217</v>
      </c>
    </row>
    <row r="82" spans="1:33" x14ac:dyDescent="0.2">
      <c r="C82" s="261"/>
      <c r="D82" s="10"/>
      <c r="AG82" t="s">
        <v>219</v>
      </c>
    </row>
    <row r="83" spans="1:33" x14ac:dyDescent="0.2">
      <c r="D83" s="10"/>
    </row>
    <row r="84" spans="1:33" x14ac:dyDescent="0.2">
      <c r="D84" s="10"/>
    </row>
    <row r="85" spans="1:33" x14ac:dyDescent="0.2">
      <c r="D85" s="10"/>
    </row>
    <row r="86" spans="1:33" x14ac:dyDescent="0.2">
      <c r="D86" s="10"/>
    </row>
    <row r="87" spans="1:33" x14ac:dyDescent="0.2">
      <c r="D87" s="10"/>
    </row>
    <row r="88" spans="1:33" x14ac:dyDescent="0.2">
      <c r="D88" s="10"/>
    </row>
    <row r="89" spans="1:33" x14ac:dyDescent="0.2">
      <c r="D89" s="10"/>
    </row>
    <row r="90" spans="1:33" x14ac:dyDescent="0.2">
      <c r="D90" s="10"/>
    </row>
    <row r="91" spans="1:33" x14ac:dyDescent="0.2">
      <c r="D91" s="10"/>
    </row>
    <row r="92" spans="1:33" x14ac:dyDescent="0.2">
      <c r="D92" s="10"/>
    </row>
    <row r="93" spans="1:33" x14ac:dyDescent="0.2">
      <c r="D93" s="10"/>
    </row>
    <row r="94" spans="1:33" x14ac:dyDescent="0.2">
      <c r="D94" s="10"/>
    </row>
    <row r="95" spans="1:33" x14ac:dyDescent="0.2">
      <c r="D95" s="10"/>
    </row>
    <row r="96" spans="1:33"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iZjac/e2CR/IJq81AeNJ/ik8o2m84PwIw7W/RY1u6OnI2PE28bOPdvn4XaxpqTzOcseq6+IX3idsp7gnDERvcA==" saltValue="s4BTllIKaiAM8EaTcQqmOA==" spinCount="100000" sheet="1" formatRows="0"/>
  <mergeCells count="43">
    <mergeCell ref="C79:G79"/>
    <mergeCell ref="C73:G73"/>
    <mergeCell ref="C74:G74"/>
    <mergeCell ref="C75:G75"/>
    <mergeCell ref="C76:G76"/>
    <mergeCell ref="C77:G77"/>
    <mergeCell ref="C78:G78"/>
    <mergeCell ref="C66:G66"/>
    <mergeCell ref="C67:G67"/>
    <mergeCell ref="C68:G68"/>
    <mergeCell ref="C69:G69"/>
    <mergeCell ref="C70:G70"/>
    <mergeCell ref="C71:G71"/>
    <mergeCell ref="C55:G55"/>
    <mergeCell ref="C56:G56"/>
    <mergeCell ref="C58:G58"/>
    <mergeCell ref="C60:G60"/>
    <mergeCell ref="C62:G62"/>
    <mergeCell ref="C65:G65"/>
    <mergeCell ref="C43:G43"/>
    <mergeCell ref="C45:G45"/>
    <mergeCell ref="C47:G47"/>
    <mergeCell ref="C49:G49"/>
    <mergeCell ref="C51:G51"/>
    <mergeCell ref="C53:G53"/>
    <mergeCell ref="C28:G28"/>
    <mergeCell ref="C31:G31"/>
    <mergeCell ref="C33:G33"/>
    <mergeCell ref="C37:G37"/>
    <mergeCell ref="C39:G39"/>
    <mergeCell ref="C41:G41"/>
    <mergeCell ref="C14:G14"/>
    <mergeCell ref="C16:G16"/>
    <mergeCell ref="C19:G19"/>
    <mergeCell ref="C21:G21"/>
    <mergeCell ref="C23:G23"/>
    <mergeCell ref="C26:G26"/>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SO01 01.01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'SO01 01.01 Pol'!Názvy_tisku</vt:lpstr>
      <vt:lpstr>oadresa</vt:lpstr>
      <vt:lpstr>Stavba!Objednatel</vt:lpstr>
      <vt:lpstr>Stavba!Objekt</vt:lpstr>
      <vt:lpstr>'SO01 01.01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Michaela Dvořáčková</dc:creator>
  <cp:lastModifiedBy>Michaela Dvořáčková</cp:lastModifiedBy>
  <cp:lastPrinted>2019-03-19T12:27:02Z</cp:lastPrinted>
  <dcterms:created xsi:type="dcterms:W3CDTF">2009-04-08T07:15:50Z</dcterms:created>
  <dcterms:modified xsi:type="dcterms:W3CDTF">2025-09-16T15:03:14Z</dcterms:modified>
</cp:coreProperties>
</file>